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9090" windowHeight="4965" activeTab="0"/>
  </bookViews>
  <sheets>
    <sheet name="zlecone wyd" sheetId="1" r:id="rId1"/>
  </sheets>
  <definedNames>
    <definedName name="_xlnm.Print_Area" localSheetId="0">'zlecone wyd'!$B$1:$H$73</definedName>
    <definedName name="_xlnm.Print_Titles" localSheetId="0">'zlecone wyd'!$8:$9</definedName>
  </definedNames>
  <calcPr fullCalcOnLoad="1"/>
</workbook>
</file>

<file path=xl/sharedStrings.xml><?xml version="1.0" encoding="utf-8"?>
<sst xmlns="http://schemas.openxmlformats.org/spreadsheetml/2006/main" count="148" uniqueCount="83">
  <si>
    <t>S  P  R  A  W  O  Z  D  A  N  I  E</t>
  </si>
  <si>
    <t xml:space="preserve"> </t>
  </si>
  <si>
    <t>Dział</t>
  </si>
  <si>
    <t>§</t>
  </si>
  <si>
    <t xml:space="preserve">Nazwa </t>
  </si>
  <si>
    <t>Plan</t>
  </si>
  <si>
    <t>Wykonanie</t>
  </si>
  <si>
    <t>Wyk. %</t>
  </si>
  <si>
    <t>Pozostała działalność</t>
  </si>
  <si>
    <t>750</t>
  </si>
  <si>
    <t>ADMINISTRACJA PUBLICZNA</t>
  </si>
  <si>
    <t>75011</t>
  </si>
  <si>
    <t>Urzędy wojewódzkie</t>
  </si>
  <si>
    <t>75020</t>
  </si>
  <si>
    <t>Starostwa powiatowe</t>
  </si>
  <si>
    <t>751</t>
  </si>
  <si>
    <t>75101</t>
  </si>
  <si>
    <t>754</t>
  </si>
  <si>
    <t>BEZPIECZEŃSTWO PUBLICZNE I OCHRONA PRZECIWPOŻAROWA</t>
  </si>
  <si>
    <t>75414</t>
  </si>
  <si>
    <t>Obrona cywilna</t>
  </si>
  <si>
    <t>801</t>
  </si>
  <si>
    <t>OŚWIATA I WYCHOWANIE</t>
  </si>
  <si>
    <t>80101</t>
  </si>
  <si>
    <t>Szkoły podstawowe</t>
  </si>
  <si>
    <t>853</t>
  </si>
  <si>
    <t>OPIEKA SPOŁECZNA</t>
  </si>
  <si>
    <t>85314</t>
  </si>
  <si>
    <t>85316</t>
  </si>
  <si>
    <t>85319</t>
  </si>
  <si>
    <t>Ośrodki pomocy społecznej</t>
  </si>
  <si>
    <t>85395</t>
  </si>
  <si>
    <t>900</t>
  </si>
  <si>
    <t>90015</t>
  </si>
  <si>
    <t>.</t>
  </si>
  <si>
    <t>Rozdział</t>
  </si>
  <si>
    <t>4010</t>
  </si>
  <si>
    <t>Wynagrodzenia osobowe pracowników</t>
  </si>
  <si>
    <t>4040</t>
  </si>
  <si>
    <t>4110</t>
  </si>
  <si>
    <t>Składki na ubezpieczenie społeczne</t>
  </si>
  <si>
    <t>4120</t>
  </si>
  <si>
    <t>Składki na Fundusz Pracy</t>
  </si>
  <si>
    <t>4210</t>
  </si>
  <si>
    <t>Zakup materiałów i wyposażenia</t>
  </si>
  <si>
    <t>4260</t>
  </si>
  <si>
    <t>Zakup energii</t>
  </si>
  <si>
    <t>4300</t>
  </si>
  <si>
    <t>Zakup usług pozostałych</t>
  </si>
  <si>
    <t>4410</t>
  </si>
  <si>
    <t>Podróże służbowe krajowe</t>
  </si>
  <si>
    <t>4440</t>
  </si>
  <si>
    <t>3030</t>
  </si>
  <si>
    <t>Różne wydatki na rzecz osób fizycznych</t>
  </si>
  <si>
    <t>Dodatkowe wynagrodzenie roczne</t>
  </si>
  <si>
    <t>4270</t>
  </si>
  <si>
    <t>Zakup usług remontowych</t>
  </si>
  <si>
    <t>Urzędy naczelnych organów władzy państwowej,kontroli i ochrony prawa</t>
  </si>
  <si>
    <t>Składki na ubezpieczenia społeczne</t>
  </si>
  <si>
    <t>Świadczenia społeczne</t>
  </si>
  <si>
    <t>4130</t>
  </si>
  <si>
    <t>Składki na ubezpieczenia zdrowotne</t>
  </si>
  <si>
    <t>3110</t>
  </si>
  <si>
    <t>GOSPODARKA KOMUNALNA I OCHRONA ŚRODOWISKA</t>
  </si>
  <si>
    <t>Oświetlenie ulic placów i dróg</t>
  </si>
  <si>
    <t>Zasiłki i pomoc w naturze</t>
  </si>
  <si>
    <t>Spis powszechny i inne</t>
  </si>
  <si>
    <t>Odpis na zakładowy fundusz świadczeń socjalnych</t>
  </si>
  <si>
    <t>Ogółem wydatki</t>
  </si>
  <si>
    <t>URZĘDY NACZELNYCH ORGANÓW WŁADZY PAŃ.KONTROLI I SĄDOWNICTWA</t>
  </si>
  <si>
    <t>Zasiłki rodzinne,pielęgnacyjne i wychowawcze</t>
  </si>
  <si>
    <t>75056</t>
  </si>
  <si>
    <t>75109</t>
  </si>
  <si>
    <t>75110</t>
  </si>
  <si>
    <t>Referenda ogólnokrajowe i konstytucyjne</t>
  </si>
  <si>
    <t>85313</t>
  </si>
  <si>
    <t xml:space="preserve">Wybory do rad gmin, rad powiatow i sejminów województw </t>
  </si>
  <si>
    <t>Zakup materiałów i wyposażenie</t>
  </si>
  <si>
    <t>z wykonania wydatków w budżecie Gminy Odrzywół za  I półrocze 2003 rok - zadania zlecone i powierzone</t>
  </si>
  <si>
    <t>do Zarzadzenia Nr 26/2003</t>
  </si>
  <si>
    <t>Wójta Gminy Odrzywół</t>
  </si>
  <si>
    <t>z dnia 26 sierpnia 2003 roku</t>
  </si>
  <si>
    <t>Załącznik Nr 4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</si>
</sst>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0">
    <font>
      <sz val="8"/>
      <name val="Arial CE"/>
      <family val="0"/>
    </font>
    <font>
      <b/>
      <sz val="8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  <font>
      <b/>
      <sz val="10"/>
      <name val="Arial CE"/>
      <family val="2"/>
    </font>
    <font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7"/>
        <bgColor indexed="64"/>
      </patternFill>
    </fill>
  </fills>
  <borders count="53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double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hair"/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9" fontId="5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0" fontId="6" fillId="0" borderId="3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left"/>
    </xf>
    <xf numFmtId="0" fontId="8" fillId="0" borderId="0" xfId="0" applyFont="1" applyAlignment="1">
      <alignment/>
    </xf>
    <xf numFmtId="49" fontId="4" fillId="0" borderId="5" xfId="0" applyNumberFormat="1" applyFont="1" applyBorder="1" applyAlignment="1">
      <alignment horizontal="center"/>
    </xf>
    <xf numFmtId="10" fontId="7" fillId="0" borderId="6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7" fillId="0" borderId="7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10" fontId="7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49" fontId="7" fillId="0" borderId="12" xfId="0" applyNumberFormat="1" applyFont="1" applyBorder="1" applyAlignment="1">
      <alignment horizontal="left"/>
    </xf>
    <xf numFmtId="49" fontId="7" fillId="0" borderId="13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left"/>
    </xf>
    <xf numFmtId="10" fontId="6" fillId="0" borderId="16" xfId="0" applyNumberFormat="1" applyFont="1" applyBorder="1" applyAlignment="1">
      <alignment horizontal="center"/>
    </xf>
    <xf numFmtId="49" fontId="6" fillId="0" borderId="17" xfId="0" applyNumberFormat="1" applyFont="1" applyBorder="1" applyAlignment="1">
      <alignment horizontal="left"/>
    </xf>
    <xf numFmtId="49" fontId="5" fillId="0" borderId="18" xfId="0" applyNumberFormat="1" applyFont="1" applyBorder="1" applyAlignment="1">
      <alignment horizontal="center"/>
    </xf>
    <xf numFmtId="49" fontId="5" fillId="0" borderId="19" xfId="0" applyNumberFormat="1" applyFont="1" applyBorder="1" applyAlignment="1">
      <alignment horizontal="center"/>
    </xf>
    <xf numFmtId="10" fontId="6" fillId="0" borderId="2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right"/>
    </xf>
    <xf numFmtId="10" fontId="7" fillId="0" borderId="0" xfId="0" applyNumberFormat="1" applyFont="1" applyBorder="1" applyAlignment="1">
      <alignment horizontal="center"/>
    </xf>
    <xf numFmtId="10" fontId="7" fillId="0" borderId="21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4" fillId="0" borderId="23" xfId="0" applyNumberFormat="1" applyFont="1" applyBorder="1" applyAlignment="1">
      <alignment horizontal="center"/>
    </xf>
    <xf numFmtId="10" fontId="7" fillId="0" borderId="24" xfId="0" applyNumberFormat="1" applyFont="1" applyBorder="1" applyAlignment="1">
      <alignment horizontal="center"/>
    </xf>
    <xf numFmtId="0" fontId="1" fillId="0" borderId="0" xfId="0" applyFont="1" applyAlignment="1">
      <alignment/>
    </xf>
    <xf numFmtId="10" fontId="7" fillId="0" borderId="2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left"/>
    </xf>
    <xf numFmtId="3" fontId="4" fillId="2" borderId="26" xfId="0" applyNumberFormat="1" applyFont="1" applyFill="1" applyBorder="1" applyAlignment="1">
      <alignment horizontal="right"/>
    </xf>
    <xf numFmtId="3" fontId="4" fillId="2" borderId="27" xfId="0" applyNumberFormat="1" applyFont="1" applyFill="1" applyBorder="1" applyAlignment="1">
      <alignment horizontal="right"/>
    </xf>
    <xf numFmtId="3" fontId="5" fillId="3" borderId="4" xfId="0" applyNumberFormat="1" applyFont="1" applyFill="1" applyBorder="1" applyAlignment="1">
      <alignment horizontal="right"/>
    </xf>
    <xf numFmtId="3" fontId="4" fillId="4" borderId="28" xfId="0" applyNumberFormat="1" applyFont="1" applyFill="1" applyBorder="1" applyAlignment="1">
      <alignment horizontal="right"/>
    </xf>
    <xf numFmtId="49" fontId="4" fillId="4" borderId="29" xfId="0" applyNumberFormat="1" applyFont="1" applyFill="1" applyBorder="1" applyAlignment="1">
      <alignment horizontal="center"/>
    </xf>
    <xf numFmtId="10" fontId="7" fillId="4" borderId="30" xfId="0" applyNumberFormat="1" applyFont="1" applyFill="1" applyBorder="1" applyAlignment="1">
      <alignment horizontal="center"/>
    </xf>
    <xf numFmtId="49" fontId="4" fillId="4" borderId="31" xfId="0" applyNumberFormat="1" applyFont="1" applyFill="1" applyBorder="1" applyAlignment="1">
      <alignment horizontal="center"/>
    </xf>
    <xf numFmtId="49" fontId="5" fillId="4" borderId="31" xfId="0" applyNumberFormat="1" applyFont="1" applyFill="1" applyBorder="1" applyAlignment="1">
      <alignment horizontal="center"/>
    </xf>
    <xf numFmtId="3" fontId="5" fillId="3" borderId="25" xfId="0" applyNumberFormat="1" applyFont="1" applyFill="1" applyBorder="1" applyAlignment="1">
      <alignment horizontal="right"/>
    </xf>
    <xf numFmtId="0" fontId="0" fillId="5" borderId="32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33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49" fontId="6" fillId="0" borderId="34" xfId="0" applyNumberFormat="1" applyFont="1" applyBorder="1" applyAlignment="1">
      <alignment horizontal="left"/>
    </xf>
    <xf numFmtId="49" fontId="4" fillId="4" borderId="35" xfId="0" applyNumberFormat="1" applyFont="1" applyFill="1" applyBorder="1" applyAlignment="1">
      <alignment horizontal="left"/>
    </xf>
    <xf numFmtId="0" fontId="0" fillId="5" borderId="6" xfId="0" applyFill="1" applyBorder="1" applyAlignment="1">
      <alignment horizontal="center"/>
    </xf>
    <xf numFmtId="0" fontId="0" fillId="5" borderId="16" xfId="0" applyFill="1" applyBorder="1" applyAlignment="1">
      <alignment horizontal="center"/>
    </xf>
    <xf numFmtId="10" fontId="7" fillId="5" borderId="36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right"/>
    </xf>
    <xf numFmtId="3" fontId="6" fillId="3" borderId="37" xfId="0" applyNumberFormat="1" applyFont="1" applyFill="1" applyBorder="1" applyAlignment="1">
      <alignment horizontal="right"/>
    </xf>
    <xf numFmtId="3" fontId="6" fillId="3" borderId="4" xfId="0" applyNumberFormat="1" applyFont="1" applyFill="1" applyBorder="1" applyAlignment="1">
      <alignment horizontal="right"/>
    </xf>
    <xf numFmtId="49" fontId="5" fillId="0" borderId="15" xfId="0" applyNumberFormat="1" applyFont="1" applyBorder="1" applyAlignment="1">
      <alignment horizontal="center"/>
    </xf>
    <xf numFmtId="49" fontId="7" fillId="0" borderId="38" xfId="0" applyNumberFormat="1" applyFont="1" applyBorder="1" applyAlignment="1">
      <alignment horizontal="left"/>
    </xf>
    <xf numFmtId="10" fontId="6" fillId="0" borderId="39" xfId="0" applyNumberFormat="1" applyFont="1" applyBorder="1" applyAlignment="1">
      <alignment horizontal="center"/>
    </xf>
    <xf numFmtId="49" fontId="7" fillId="0" borderId="40" xfId="0" applyNumberFormat="1" applyFont="1" applyBorder="1" applyAlignment="1">
      <alignment horizontal="left"/>
    </xf>
    <xf numFmtId="10" fontId="7" fillId="0" borderId="39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49" fontId="5" fillId="0" borderId="4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left"/>
    </xf>
    <xf numFmtId="49" fontId="5" fillId="0" borderId="43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left"/>
    </xf>
    <xf numFmtId="49" fontId="5" fillId="0" borderId="37" xfId="0" applyNumberFormat="1" applyFont="1" applyBorder="1" applyAlignment="1">
      <alignment horizontal="center"/>
    </xf>
    <xf numFmtId="49" fontId="5" fillId="0" borderId="44" xfId="0" applyNumberFormat="1" applyFont="1" applyBorder="1" applyAlignment="1">
      <alignment horizontal="center"/>
    </xf>
    <xf numFmtId="49" fontId="5" fillId="0" borderId="45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/>
    </xf>
    <xf numFmtId="10" fontId="6" fillId="0" borderId="4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/>
    </xf>
    <xf numFmtId="3" fontId="5" fillId="3" borderId="19" xfId="0" applyNumberFormat="1" applyFont="1" applyFill="1" applyBorder="1" applyAlignment="1">
      <alignment horizontal="right"/>
    </xf>
    <xf numFmtId="3" fontId="5" fillId="3" borderId="44" xfId="0" applyNumberFormat="1" applyFont="1" applyFill="1" applyBorder="1" applyAlignment="1">
      <alignment horizontal="right"/>
    </xf>
    <xf numFmtId="49" fontId="4" fillId="5" borderId="49" xfId="0" applyNumberFormat="1" applyFont="1" applyFill="1" applyBorder="1" applyAlignment="1">
      <alignment horizontal="center"/>
    </xf>
    <xf numFmtId="0" fontId="0" fillId="5" borderId="26" xfId="0" applyFont="1" applyFill="1" applyBorder="1" applyAlignment="1">
      <alignment horizontal="center"/>
    </xf>
    <xf numFmtId="0" fontId="0" fillId="5" borderId="15" xfId="0" applyFont="1" applyFill="1" applyBorder="1" applyAlignment="1">
      <alignment horizontal="center"/>
    </xf>
    <xf numFmtId="49" fontId="7" fillId="4" borderId="31" xfId="0" applyNumberFormat="1" applyFont="1" applyFill="1" applyBorder="1" applyAlignment="1">
      <alignment horizontal="center"/>
    </xf>
    <xf numFmtId="10" fontId="7" fillId="4" borderId="36" xfId="0" applyNumberFormat="1" applyFont="1" applyFill="1" applyBorder="1" applyAlignment="1">
      <alignment horizontal="center"/>
    </xf>
    <xf numFmtId="49" fontId="6" fillId="4" borderId="31" xfId="0" applyNumberFormat="1" applyFont="1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5" borderId="51" xfId="0" applyFill="1" applyBorder="1" applyAlignment="1">
      <alignment horizontal="center"/>
    </xf>
    <xf numFmtId="49" fontId="8" fillId="5" borderId="31" xfId="0" applyNumberFormat="1" applyFont="1" applyFill="1" applyBorder="1" applyAlignment="1">
      <alignment horizontal="right" vertical="center"/>
    </xf>
    <xf numFmtId="3" fontId="4" fillId="5" borderId="28" xfId="0" applyNumberFormat="1" applyFont="1" applyFill="1" applyBorder="1" applyAlignment="1">
      <alignment horizontal="right" vertical="center"/>
    </xf>
    <xf numFmtId="3" fontId="5" fillId="3" borderId="37" xfId="0" applyNumberFormat="1" applyFont="1" applyFill="1" applyBorder="1" applyAlignment="1">
      <alignment horizontal="right"/>
    </xf>
    <xf numFmtId="0" fontId="0" fillId="3" borderId="44" xfId="0" applyFill="1" applyBorder="1" applyAlignment="1">
      <alignment/>
    </xf>
    <xf numFmtId="3" fontId="6" fillId="3" borderId="17" xfId="0" applyNumberFormat="1" applyFont="1" applyFill="1" applyBorder="1" applyAlignment="1">
      <alignment horizontal="right"/>
    </xf>
    <xf numFmtId="3" fontId="7" fillId="2" borderId="26" xfId="0" applyNumberFormat="1" applyFont="1" applyFill="1" applyBorder="1" applyAlignment="1">
      <alignment horizontal="right"/>
    </xf>
    <xf numFmtId="3" fontId="7" fillId="2" borderId="52" xfId="0" applyNumberFormat="1" applyFont="1" applyFill="1" applyBorder="1" applyAlignment="1">
      <alignment horizontal="right"/>
    </xf>
    <xf numFmtId="3" fontId="7" fillId="2" borderId="27" xfId="0" applyNumberFormat="1" applyFont="1" applyFill="1" applyBorder="1" applyAlignment="1">
      <alignment horizontal="right"/>
    </xf>
    <xf numFmtId="3" fontId="7" fillId="2" borderId="4" xfId="0" applyNumberFormat="1" applyFont="1" applyFill="1" applyBorder="1" applyAlignment="1">
      <alignment horizontal="right"/>
    </xf>
    <xf numFmtId="3" fontId="5" fillId="2" borderId="27" xfId="0" applyNumberFormat="1" applyFont="1" applyFill="1" applyBorder="1" applyAlignment="1">
      <alignment horizontal="right"/>
    </xf>
    <xf numFmtId="49" fontId="9" fillId="5" borderId="35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9"/>
  <sheetViews>
    <sheetView tabSelected="1" zoomScale="85" zoomScaleNormal="85" workbookViewId="0" topLeftCell="A1">
      <selection activeCell="E3" sqref="E3"/>
    </sheetView>
  </sheetViews>
  <sheetFormatPr defaultColWidth="9.140625" defaultRowHeight="12"/>
  <cols>
    <col min="1" max="1" width="8.8515625" style="0" customWidth="1"/>
    <col min="2" max="2" width="4.8515625" style="0" customWidth="1"/>
    <col min="4" max="4" width="5.8515625" style="0" customWidth="1"/>
    <col min="5" max="5" width="84.8515625" style="20" customWidth="1"/>
    <col min="6" max="6" width="10.421875" style="0" customWidth="1"/>
    <col min="7" max="7" width="10.8515625" style="0" customWidth="1"/>
    <col min="8" max="8" width="11.421875" style="0" customWidth="1"/>
  </cols>
  <sheetData>
    <row r="1" spans="2:8" ht="13.5" customHeight="1">
      <c r="B1" s="12"/>
      <c r="D1" s="9"/>
      <c r="E1" s="9"/>
      <c r="F1" s="100" t="s">
        <v>82</v>
      </c>
      <c r="G1" s="31"/>
      <c r="H1" s="32"/>
    </row>
    <row r="2" spans="2:8" ht="13.5" customHeight="1">
      <c r="B2" s="12"/>
      <c r="D2" s="9"/>
      <c r="E2" s="9"/>
      <c r="F2" s="100" t="s">
        <v>79</v>
      </c>
      <c r="G2" s="31"/>
      <c r="H2" s="32"/>
    </row>
    <row r="3" spans="1:8" ht="13.5" customHeight="1">
      <c r="A3" s="1" t="s">
        <v>1</v>
      </c>
      <c r="B3" s="12"/>
      <c r="D3" s="2"/>
      <c r="F3" s="38" t="s">
        <v>80</v>
      </c>
      <c r="G3" s="31"/>
      <c r="H3" s="32"/>
    </row>
    <row r="4" spans="1:8" ht="13.5" customHeight="1">
      <c r="A4" s="1"/>
      <c r="B4" s="12"/>
      <c r="D4" s="2"/>
      <c r="F4" s="101" t="s">
        <v>81</v>
      </c>
      <c r="G4" s="31"/>
      <c r="H4" s="32"/>
    </row>
    <row r="5" ht="15" customHeight="1">
      <c r="C5" s="9" t="s">
        <v>0</v>
      </c>
    </row>
    <row r="6" spans="2:6" ht="12.75">
      <c r="B6" t="s">
        <v>34</v>
      </c>
      <c r="C6" s="2" t="s">
        <v>78</v>
      </c>
      <c r="E6" s="2"/>
      <c r="F6" s="2"/>
    </row>
    <row r="7" spans="2:5" ht="13.5" thickBot="1">
      <c r="B7" t="s">
        <v>34</v>
      </c>
      <c r="E7" s="2"/>
    </row>
    <row r="8" spans="2:8" ht="12" thickTop="1">
      <c r="B8" s="50" t="s">
        <v>2</v>
      </c>
      <c r="C8" s="51" t="s">
        <v>35</v>
      </c>
      <c r="D8" s="87" t="s">
        <v>3</v>
      </c>
      <c r="E8" s="82" t="s">
        <v>4</v>
      </c>
      <c r="F8" s="51" t="s">
        <v>5</v>
      </c>
      <c r="G8" s="51" t="s">
        <v>6</v>
      </c>
      <c r="H8" s="56" t="s">
        <v>7</v>
      </c>
    </row>
    <row r="9" spans="2:8" ht="12" thickBot="1">
      <c r="B9" s="52">
        <v>1</v>
      </c>
      <c r="C9" s="53">
        <v>2</v>
      </c>
      <c r="D9" s="88">
        <v>3</v>
      </c>
      <c r="E9" s="83">
        <v>4</v>
      </c>
      <c r="F9" s="53">
        <v>5</v>
      </c>
      <c r="G9" s="53">
        <v>6</v>
      </c>
      <c r="H9" s="57">
        <v>7</v>
      </c>
    </row>
    <row r="10" spans="2:8" ht="12" hidden="1" thickBot="1">
      <c r="B10" s="15"/>
      <c r="C10" s="16"/>
      <c r="D10" s="67"/>
      <c r="E10" s="21"/>
      <c r="F10" s="16"/>
      <c r="G10" s="16"/>
      <c r="H10" s="17"/>
    </row>
    <row r="11" spans="2:8" ht="14.25" thickBot="1" thickTop="1">
      <c r="B11" s="45" t="s">
        <v>9</v>
      </c>
      <c r="C11" s="84"/>
      <c r="D11" s="84"/>
      <c r="E11" s="55" t="s">
        <v>10</v>
      </c>
      <c r="F11" s="44">
        <f>SUM(F12,F16,F20)</f>
        <v>39006</v>
      </c>
      <c r="G11" s="44">
        <f>SUM(G12,G16,G20)</f>
        <v>20730</v>
      </c>
      <c r="H11" s="46">
        <f aca="true" t="shared" si="0" ref="H11:H73">G11/F11</f>
        <v>0.5314566989693893</v>
      </c>
    </row>
    <row r="12" spans="2:8" ht="13.5" thickTop="1">
      <c r="B12" s="4" t="s">
        <v>1</v>
      </c>
      <c r="C12" s="10" t="s">
        <v>11</v>
      </c>
      <c r="D12" s="10" t="s">
        <v>1</v>
      </c>
      <c r="E12" s="14" t="s">
        <v>12</v>
      </c>
      <c r="F12" s="94">
        <f>SUM(F13:F15)</f>
        <v>32018</v>
      </c>
      <c r="G12" s="94">
        <f>SUM(G13:G15)</f>
        <v>17234</v>
      </c>
      <c r="H12" s="11">
        <f t="shared" si="0"/>
        <v>0.5382597289024923</v>
      </c>
    </row>
    <row r="13" spans="2:8" ht="12.75">
      <c r="B13" s="5"/>
      <c r="C13" s="3" t="s">
        <v>1</v>
      </c>
      <c r="D13" s="68" t="s">
        <v>36</v>
      </c>
      <c r="E13" s="69" t="s">
        <v>37</v>
      </c>
      <c r="F13" s="79">
        <v>26618</v>
      </c>
      <c r="G13" s="79">
        <v>14304</v>
      </c>
      <c r="H13" s="30">
        <f t="shared" si="0"/>
        <v>0.53738071981366</v>
      </c>
    </row>
    <row r="14" spans="2:8" ht="12.75">
      <c r="B14" s="5"/>
      <c r="C14" s="3"/>
      <c r="D14" s="70" t="s">
        <v>39</v>
      </c>
      <c r="E14" s="71" t="s">
        <v>58</v>
      </c>
      <c r="F14" s="91">
        <v>4750</v>
      </c>
      <c r="G14" s="91">
        <v>2585</v>
      </c>
      <c r="H14" s="30">
        <f t="shared" si="0"/>
        <v>0.5442105263157895</v>
      </c>
    </row>
    <row r="15" spans="2:8" ht="12.75">
      <c r="B15" s="5"/>
      <c r="C15" s="3"/>
      <c r="D15" s="70" t="s">
        <v>41</v>
      </c>
      <c r="E15" s="71" t="s">
        <v>42</v>
      </c>
      <c r="F15" s="91">
        <v>650</v>
      </c>
      <c r="G15" s="91">
        <v>345</v>
      </c>
      <c r="H15" s="30">
        <f t="shared" si="0"/>
        <v>0.5307692307692308</v>
      </c>
    </row>
    <row r="16" spans="2:8" ht="12.75">
      <c r="B16" s="5"/>
      <c r="C16" s="18" t="s">
        <v>13</v>
      </c>
      <c r="D16" s="35"/>
      <c r="E16" s="22" t="s">
        <v>14</v>
      </c>
      <c r="F16" s="42">
        <f>SUM(F17:F19)</f>
        <v>6988</v>
      </c>
      <c r="G16" s="42">
        <f>SUM(G17:G19)</f>
        <v>3496</v>
      </c>
      <c r="H16" s="39">
        <f t="shared" si="0"/>
        <v>0.5002862049227247</v>
      </c>
    </row>
    <row r="17" spans="2:8" ht="12.75">
      <c r="B17" s="5"/>
      <c r="C17" s="12"/>
      <c r="D17" s="68" t="s">
        <v>36</v>
      </c>
      <c r="E17" s="69" t="s">
        <v>37</v>
      </c>
      <c r="F17" s="79">
        <v>5800</v>
      </c>
      <c r="G17" s="79">
        <v>2902</v>
      </c>
      <c r="H17" s="30">
        <f t="shared" si="0"/>
        <v>0.5003448275862069</v>
      </c>
    </row>
    <row r="18" spans="2:8" ht="12.75">
      <c r="B18" s="5"/>
      <c r="C18" s="12"/>
      <c r="D18" s="70" t="s">
        <v>39</v>
      </c>
      <c r="E18" s="71" t="s">
        <v>58</v>
      </c>
      <c r="F18" s="91">
        <v>1050</v>
      </c>
      <c r="G18" s="91">
        <v>524</v>
      </c>
      <c r="H18" s="30">
        <f t="shared" si="0"/>
        <v>0.4990476190476191</v>
      </c>
    </row>
    <row r="19" spans="2:8" ht="13.5" thickBot="1">
      <c r="B19" s="5"/>
      <c r="C19" s="12"/>
      <c r="D19" s="70" t="s">
        <v>41</v>
      </c>
      <c r="E19" s="71" t="s">
        <v>42</v>
      </c>
      <c r="F19" s="91">
        <v>138</v>
      </c>
      <c r="G19" s="91">
        <v>70</v>
      </c>
      <c r="H19" s="30">
        <f t="shared" si="0"/>
        <v>0.5072463768115942</v>
      </c>
    </row>
    <row r="20" spans="2:8" ht="12.75" hidden="1">
      <c r="B20" s="5"/>
      <c r="C20" s="18" t="s">
        <v>71</v>
      </c>
      <c r="D20" s="35"/>
      <c r="E20" s="65" t="s">
        <v>66</v>
      </c>
      <c r="F20" s="95">
        <f>SUM(F21:F26)</f>
        <v>0</v>
      </c>
      <c r="G20" s="95">
        <f>SUM(G21:G26)</f>
        <v>0</v>
      </c>
      <c r="H20" s="39" t="e">
        <f t="shared" si="0"/>
        <v>#DIV/0!</v>
      </c>
    </row>
    <row r="21" spans="2:8" ht="12.75" hidden="1">
      <c r="B21" s="5"/>
      <c r="C21" s="12"/>
      <c r="D21" s="29" t="s">
        <v>52</v>
      </c>
      <c r="E21" s="25" t="s">
        <v>53</v>
      </c>
      <c r="F21" s="79"/>
      <c r="G21" s="79"/>
      <c r="H21" s="30" t="e">
        <f t="shared" si="0"/>
        <v>#DIV/0!</v>
      </c>
    </row>
    <row r="22" spans="2:8" ht="12.75" hidden="1">
      <c r="B22" s="5"/>
      <c r="C22" s="12"/>
      <c r="D22" s="72" t="s">
        <v>39</v>
      </c>
      <c r="E22" s="71" t="s">
        <v>40</v>
      </c>
      <c r="F22" s="91"/>
      <c r="G22" s="91"/>
      <c r="H22" s="30" t="e">
        <f t="shared" si="0"/>
        <v>#DIV/0!</v>
      </c>
    </row>
    <row r="23" spans="2:8" ht="12.75" hidden="1">
      <c r="B23" s="5"/>
      <c r="C23" s="12"/>
      <c r="D23" s="72" t="s">
        <v>41</v>
      </c>
      <c r="E23" s="71" t="s">
        <v>42</v>
      </c>
      <c r="F23" s="91"/>
      <c r="G23" s="91"/>
      <c r="H23" s="30" t="e">
        <f t="shared" si="0"/>
        <v>#DIV/0!</v>
      </c>
    </row>
    <row r="24" spans="2:8" ht="12.75" hidden="1">
      <c r="B24" s="5"/>
      <c r="C24" s="12"/>
      <c r="D24" s="72" t="s">
        <v>43</v>
      </c>
      <c r="E24" s="71" t="s">
        <v>44</v>
      </c>
      <c r="F24" s="91"/>
      <c r="G24" s="91"/>
      <c r="H24" s="30" t="e">
        <f t="shared" si="0"/>
        <v>#DIV/0!</v>
      </c>
    </row>
    <row r="25" spans="2:8" ht="12.75" hidden="1">
      <c r="B25" s="5"/>
      <c r="C25" s="12"/>
      <c r="D25" s="72" t="s">
        <v>47</v>
      </c>
      <c r="E25" s="71" t="s">
        <v>48</v>
      </c>
      <c r="F25" s="91"/>
      <c r="G25" s="91"/>
      <c r="H25" s="30" t="e">
        <f t="shared" si="0"/>
        <v>#DIV/0!</v>
      </c>
    </row>
    <row r="26" spans="2:8" ht="13.5" hidden="1" thickBot="1">
      <c r="B26" s="6"/>
      <c r="C26" s="12"/>
      <c r="D26" s="73" t="s">
        <v>49</v>
      </c>
      <c r="E26" s="71" t="s">
        <v>50</v>
      </c>
      <c r="F26" s="92"/>
      <c r="G26" s="92"/>
      <c r="H26" s="26" t="e">
        <f t="shared" si="0"/>
        <v>#DIV/0!</v>
      </c>
    </row>
    <row r="27" spans="2:8" ht="14.25" thickBot="1" thickTop="1">
      <c r="B27" s="45" t="s">
        <v>15</v>
      </c>
      <c r="C27" s="47"/>
      <c r="D27" s="47" t="s">
        <v>1</v>
      </c>
      <c r="E27" s="55" t="s">
        <v>69</v>
      </c>
      <c r="F27" s="44">
        <f>SUM(F28,F30,F37)</f>
        <v>13508</v>
      </c>
      <c r="G27" s="44">
        <f>SUM(G28,G30,G37)</f>
        <v>12501</v>
      </c>
      <c r="H27" s="85">
        <f t="shared" si="0"/>
        <v>0.9254515842463725</v>
      </c>
    </row>
    <row r="28" spans="2:8" ht="13.5" thickTop="1">
      <c r="B28" s="5"/>
      <c r="C28" s="10" t="s">
        <v>16</v>
      </c>
      <c r="D28" s="10" t="s">
        <v>1</v>
      </c>
      <c r="E28" s="14" t="s">
        <v>57</v>
      </c>
      <c r="F28" s="41">
        <f>SUM(F29)</f>
        <v>643</v>
      </c>
      <c r="G28" s="41">
        <f>SUM(G29)</f>
        <v>0</v>
      </c>
      <c r="H28" s="66">
        <f t="shared" si="0"/>
        <v>0</v>
      </c>
    </row>
    <row r="29" spans="2:8" ht="12.75">
      <c r="B29" s="5"/>
      <c r="C29" s="3"/>
      <c r="D29" s="74" t="s">
        <v>47</v>
      </c>
      <c r="E29" s="40" t="s">
        <v>48</v>
      </c>
      <c r="F29" s="49">
        <v>643</v>
      </c>
      <c r="G29" s="49">
        <v>0</v>
      </c>
      <c r="H29" s="30">
        <f t="shared" si="0"/>
        <v>0</v>
      </c>
    </row>
    <row r="30" spans="2:8" ht="12.75">
      <c r="B30" s="5"/>
      <c r="C30" s="18" t="s">
        <v>72</v>
      </c>
      <c r="D30" s="34"/>
      <c r="E30" s="22" t="s">
        <v>76</v>
      </c>
      <c r="F30" s="42">
        <f>SUM(F31:F36)</f>
        <v>3393</v>
      </c>
      <c r="G30" s="42">
        <f>SUM(G31:G36)</f>
        <v>3393</v>
      </c>
      <c r="H30" s="37">
        <f t="shared" si="0"/>
        <v>1</v>
      </c>
    </row>
    <row r="31" spans="2:8" ht="12.75">
      <c r="B31" s="5"/>
      <c r="C31" s="3"/>
      <c r="D31" s="75" t="s">
        <v>52</v>
      </c>
      <c r="E31" s="8" t="s">
        <v>53</v>
      </c>
      <c r="F31" s="43">
        <v>2107</v>
      </c>
      <c r="G31" s="43">
        <v>2107</v>
      </c>
      <c r="H31" s="64">
        <f t="shared" si="0"/>
        <v>1</v>
      </c>
    </row>
    <row r="32" spans="2:8" ht="12.75">
      <c r="B32" s="5"/>
      <c r="C32" s="3"/>
      <c r="D32" s="72" t="s">
        <v>39</v>
      </c>
      <c r="E32" s="71" t="s">
        <v>40</v>
      </c>
      <c r="F32" s="91">
        <v>21</v>
      </c>
      <c r="G32" s="91">
        <v>21</v>
      </c>
      <c r="H32" s="64">
        <f t="shared" si="0"/>
        <v>1</v>
      </c>
    </row>
    <row r="33" spans="2:8" ht="12.75">
      <c r="B33" s="5"/>
      <c r="C33" s="3"/>
      <c r="D33" s="72" t="s">
        <v>41</v>
      </c>
      <c r="E33" s="71" t="s">
        <v>42</v>
      </c>
      <c r="F33" s="43">
        <v>3</v>
      </c>
      <c r="G33" s="43">
        <v>3</v>
      </c>
      <c r="H33" s="64">
        <f t="shared" si="0"/>
        <v>1</v>
      </c>
    </row>
    <row r="34" spans="2:8" ht="12.75">
      <c r="B34" s="5"/>
      <c r="C34" s="3"/>
      <c r="D34" s="70" t="s">
        <v>43</v>
      </c>
      <c r="E34" s="71" t="s">
        <v>77</v>
      </c>
      <c r="F34" s="91">
        <v>922</v>
      </c>
      <c r="G34" s="91">
        <v>922</v>
      </c>
      <c r="H34" s="64">
        <f t="shared" si="0"/>
        <v>1</v>
      </c>
    </row>
    <row r="35" spans="2:8" ht="12.75">
      <c r="B35" s="5"/>
      <c r="C35" s="3"/>
      <c r="D35" s="70" t="s">
        <v>47</v>
      </c>
      <c r="E35" s="71" t="s">
        <v>48</v>
      </c>
      <c r="F35" s="91">
        <v>340</v>
      </c>
      <c r="G35" s="91">
        <v>340</v>
      </c>
      <c r="H35" s="64">
        <f t="shared" si="0"/>
        <v>1</v>
      </c>
    </row>
    <row r="36" spans="2:8" ht="12.75" hidden="1">
      <c r="B36" s="5"/>
      <c r="C36" s="3"/>
      <c r="D36" s="70" t="s">
        <v>49</v>
      </c>
      <c r="E36" s="71" t="s">
        <v>50</v>
      </c>
      <c r="F36" s="91"/>
      <c r="G36" s="91"/>
      <c r="H36" s="64" t="e">
        <f t="shared" si="0"/>
        <v>#DIV/0!</v>
      </c>
    </row>
    <row r="37" spans="2:8" ht="12.75">
      <c r="B37" s="5"/>
      <c r="C37" s="18" t="s">
        <v>73</v>
      </c>
      <c r="D37" s="18"/>
      <c r="E37" s="22" t="s">
        <v>74</v>
      </c>
      <c r="F37" s="98">
        <f>SUM(F38:F43)</f>
        <v>9472</v>
      </c>
      <c r="G37" s="98">
        <f>SUM(G38:G43)</f>
        <v>9108</v>
      </c>
      <c r="H37" s="66">
        <f t="shared" si="0"/>
        <v>0.9615709459459459</v>
      </c>
    </row>
    <row r="38" spans="2:8" ht="12.75">
      <c r="B38" s="5"/>
      <c r="C38" s="3"/>
      <c r="D38" s="29" t="s">
        <v>52</v>
      </c>
      <c r="E38" s="25" t="s">
        <v>53</v>
      </c>
      <c r="F38" s="43">
        <v>6721</v>
      </c>
      <c r="G38" s="43">
        <v>6721</v>
      </c>
      <c r="H38" s="64">
        <f t="shared" si="0"/>
        <v>1</v>
      </c>
    </row>
    <row r="39" spans="2:8" ht="12.75">
      <c r="B39" s="5"/>
      <c r="C39" s="3"/>
      <c r="D39" s="72" t="s">
        <v>39</v>
      </c>
      <c r="E39" s="71" t="s">
        <v>40</v>
      </c>
      <c r="F39" s="91">
        <v>123</v>
      </c>
      <c r="G39" s="91">
        <v>0</v>
      </c>
      <c r="H39" s="64">
        <f t="shared" si="0"/>
        <v>0</v>
      </c>
    </row>
    <row r="40" spans="2:8" ht="12.75">
      <c r="B40" s="5"/>
      <c r="C40" s="3"/>
      <c r="D40" s="72" t="s">
        <v>41</v>
      </c>
      <c r="E40" s="71" t="s">
        <v>42</v>
      </c>
      <c r="F40" s="91">
        <v>17</v>
      </c>
      <c r="G40" s="91">
        <v>0</v>
      </c>
      <c r="H40" s="64">
        <f t="shared" si="0"/>
        <v>0</v>
      </c>
    </row>
    <row r="41" spans="2:8" ht="12.75">
      <c r="B41" s="5"/>
      <c r="C41" s="3"/>
      <c r="D41" s="72" t="s">
        <v>43</v>
      </c>
      <c r="E41" s="71" t="s">
        <v>44</v>
      </c>
      <c r="F41" s="91">
        <v>966</v>
      </c>
      <c r="G41" s="91">
        <v>966</v>
      </c>
      <c r="H41" s="64">
        <f t="shared" si="0"/>
        <v>1</v>
      </c>
    </row>
    <row r="42" spans="2:8" ht="12.75">
      <c r="B42" s="5"/>
      <c r="C42" s="3"/>
      <c r="D42" s="72" t="s">
        <v>47</v>
      </c>
      <c r="E42" s="71" t="s">
        <v>48</v>
      </c>
      <c r="F42" s="91">
        <v>1606</v>
      </c>
      <c r="G42" s="91">
        <v>1382</v>
      </c>
      <c r="H42" s="64">
        <f t="shared" si="0"/>
        <v>0.8605230386052304</v>
      </c>
    </row>
    <row r="43" spans="2:8" ht="13.5" thickBot="1">
      <c r="B43" s="5"/>
      <c r="C43" s="3"/>
      <c r="D43" s="73" t="s">
        <v>49</v>
      </c>
      <c r="E43" s="71" t="s">
        <v>50</v>
      </c>
      <c r="F43" s="43">
        <v>39</v>
      </c>
      <c r="G43" s="43">
        <v>39</v>
      </c>
      <c r="H43" s="26">
        <f t="shared" si="0"/>
        <v>1</v>
      </c>
    </row>
    <row r="44" spans="2:8" ht="14.25" thickBot="1" thickTop="1">
      <c r="B44" s="45" t="s">
        <v>17</v>
      </c>
      <c r="C44" s="48"/>
      <c r="D44" s="48"/>
      <c r="E44" s="55" t="s">
        <v>18</v>
      </c>
      <c r="F44" s="44">
        <f>SUM(F45)</f>
        <v>400</v>
      </c>
      <c r="G44" s="44">
        <f>SUM(G45)</f>
        <v>0</v>
      </c>
      <c r="H44" s="85">
        <f t="shared" si="0"/>
        <v>0</v>
      </c>
    </row>
    <row r="45" spans="2:8" ht="13.5" thickTop="1">
      <c r="B45" s="5"/>
      <c r="C45" s="10" t="s">
        <v>19</v>
      </c>
      <c r="D45" s="10" t="s">
        <v>1</v>
      </c>
      <c r="E45" s="14" t="s">
        <v>20</v>
      </c>
      <c r="F45" s="94">
        <f>SUM(F46)</f>
        <v>400</v>
      </c>
      <c r="G45" s="94">
        <f>SUM(G46)</f>
        <v>0</v>
      </c>
      <c r="H45" s="66">
        <f t="shared" si="0"/>
        <v>0</v>
      </c>
    </row>
    <row r="46" spans="2:8" ht="13.5" thickBot="1">
      <c r="B46" s="5"/>
      <c r="C46" s="12"/>
      <c r="D46" s="75" t="s">
        <v>47</v>
      </c>
      <c r="E46" s="8" t="s">
        <v>44</v>
      </c>
      <c r="F46" s="43">
        <v>400</v>
      </c>
      <c r="G46" s="43">
        <v>0</v>
      </c>
      <c r="H46" s="26">
        <f t="shared" si="0"/>
        <v>0</v>
      </c>
    </row>
    <row r="47" spans="2:8" ht="14.25" thickBot="1" thickTop="1">
      <c r="B47" s="45" t="s">
        <v>21</v>
      </c>
      <c r="C47" s="47"/>
      <c r="D47" s="48"/>
      <c r="E47" s="55" t="s">
        <v>22</v>
      </c>
      <c r="F47" s="44">
        <f>SUM(F48)</f>
        <v>2870</v>
      </c>
      <c r="G47" s="44">
        <f>SUM(G48)</f>
        <v>0</v>
      </c>
      <c r="H47" s="46">
        <f t="shared" si="0"/>
        <v>0</v>
      </c>
    </row>
    <row r="48" spans="2:8" ht="13.5" thickTop="1">
      <c r="B48" s="5"/>
      <c r="C48" s="10" t="s">
        <v>23</v>
      </c>
      <c r="D48" s="13"/>
      <c r="E48" s="14" t="s">
        <v>24</v>
      </c>
      <c r="F48" s="41">
        <f>SUM(F49)</f>
        <v>2870</v>
      </c>
      <c r="G48" s="41">
        <f>SUM(G49)</f>
        <v>0</v>
      </c>
      <c r="H48" s="66">
        <f t="shared" si="0"/>
        <v>0</v>
      </c>
    </row>
    <row r="49" spans="2:8" ht="13.5" thickBot="1">
      <c r="B49" s="5"/>
      <c r="C49" s="12"/>
      <c r="D49" s="73" t="s">
        <v>62</v>
      </c>
      <c r="E49" s="54" t="s">
        <v>59</v>
      </c>
      <c r="F49" s="80">
        <v>2870</v>
      </c>
      <c r="G49" s="80">
        <v>0</v>
      </c>
      <c r="H49" s="26">
        <f t="shared" si="0"/>
        <v>0</v>
      </c>
    </row>
    <row r="50" spans="2:8" ht="14.25" thickBot="1" thickTop="1">
      <c r="B50" s="45" t="s">
        <v>25</v>
      </c>
      <c r="C50" s="47"/>
      <c r="D50" s="48"/>
      <c r="E50" s="55" t="s">
        <v>26</v>
      </c>
      <c r="F50" s="44">
        <f>SUM(F51,F53,F56,F58,F68)</f>
        <v>294690</v>
      </c>
      <c r="G50" s="44">
        <f>SUM(G51,G53,G56,G58,G68)</f>
        <v>135517</v>
      </c>
      <c r="H50" s="85">
        <f t="shared" si="0"/>
        <v>0.4598629067833995</v>
      </c>
    </row>
    <row r="51" spans="2:8" ht="13.5" thickTop="1">
      <c r="B51" s="4"/>
      <c r="C51" s="18" t="s">
        <v>75</v>
      </c>
      <c r="D51" s="13"/>
      <c r="E51" s="63" t="s">
        <v>61</v>
      </c>
      <c r="F51" s="94">
        <f>SUM(F52)</f>
        <v>6000</v>
      </c>
      <c r="G51" s="94">
        <f>SUM(G52)</f>
        <v>1431</v>
      </c>
      <c r="H51" s="66">
        <f t="shared" si="0"/>
        <v>0.2385</v>
      </c>
    </row>
    <row r="52" spans="2:8" ht="12.75">
      <c r="B52" s="4"/>
      <c r="C52" s="36"/>
      <c r="D52" s="62" t="s">
        <v>60</v>
      </c>
      <c r="E52" s="69" t="s">
        <v>61</v>
      </c>
      <c r="F52" s="61">
        <v>6000</v>
      </c>
      <c r="G52" s="61">
        <v>1431</v>
      </c>
      <c r="H52" s="26">
        <f t="shared" si="0"/>
        <v>0.2385</v>
      </c>
    </row>
    <row r="53" spans="2:8" ht="12.75">
      <c r="B53" s="4"/>
      <c r="C53" s="18" t="s">
        <v>27</v>
      </c>
      <c r="D53" s="34"/>
      <c r="E53" s="65" t="s">
        <v>65</v>
      </c>
      <c r="F53" s="95">
        <f>SUM(F54:F55)</f>
        <v>210000</v>
      </c>
      <c r="G53" s="95">
        <f>SUM(G54:G55)</f>
        <v>97907</v>
      </c>
      <c r="H53" s="33">
        <f t="shared" si="0"/>
        <v>0.46622380952380954</v>
      </c>
    </row>
    <row r="54" spans="2:8" ht="12.75">
      <c r="B54" s="4"/>
      <c r="C54" s="12"/>
      <c r="D54" s="68" t="s">
        <v>62</v>
      </c>
      <c r="E54" s="69" t="s">
        <v>59</v>
      </c>
      <c r="F54" s="79">
        <v>200000</v>
      </c>
      <c r="G54" s="79">
        <v>95732</v>
      </c>
      <c r="H54" s="30">
        <f t="shared" si="0"/>
        <v>0.47866</v>
      </c>
    </row>
    <row r="55" spans="2:8" ht="12.75">
      <c r="B55" s="4"/>
      <c r="C55" s="12"/>
      <c r="D55" s="70" t="s">
        <v>39</v>
      </c>
      <c r="E55" s="71" t="s">
        <v>58</v>
      </c>
      <c r="F55" s="91">
        <v>10000</v>
      </c>
      <c r="G55" s="91">
        <v>2175</v>
      </c>
      <c r="H55" s="30">
        <f t="shared" si="0"/>
        <v>0.2175</v>
      </c>
    </row>
    <row r="56" spans="2:8" ht="12.75">
      <c r="B56" s="4"/>
      <c r="C56" s="18" t="s">
        <v>28</v>
      </c>
      <c r="D56" s="35"/>
      <c r="E56" s="22" t="s">
        <v>70</v>
      </c>
      <c r="F56" s="96">
        <f>SUM(F57)</f>
        <v>15000</v>
      </c>
      <c r="G56" s="96">
        <f>SUM(G57)</f>
        <v>6372</v>
      </c>
      <c r="H56" s="39">
        <f t="shared" si="0"/>
        <v>0.4248</v>
      </c>
    </row>
    <row r="57" spans="2:8" ht="12.75">
      <c r="B57" s="4"/>
      <c r="C57" s="12"/>
      <c r="D57" s="68" t="s">
        <v>62</v>
      </c>
      <c r="E57" s="69" t="s">
        <v>59</v>
      </c>
      <c r="F57" s="59">
        <v>15000</v>
      </c>
      <c r="G57" s="59">
        <v>6372</v>
      </c>
      <c r="H57" s="30">
        <f t="shared" si="0"/>
        <v>0.4248</v>
      </c>
    </row>
    <row r="58" spans="2:8" ht="12.75">
      <c r="B58" s="4"/>
      <c r="C58" s="12" t="s">
        <v>29</v>
      </c>
      <c r="D58" s="35"/>
      <c r="E58" s="23" t="s">
        <v>30</v>
      </c>
      <c r="F58" s="97">
        <f>SUM(F59:F67)</f>
        <v>60000</v>
      </c>
      <c r="G58" s="97">
        <f>SUM(G59:G67)</f>
        <v>29807</v>
      </c>
      <c r="H58" s="39">
        <f t="shared" si="0"/>
        <v>0.49678333333333335</v>
      </c>
    </row>
    <row r="59" spans="2:8" ht="12.75">
      <c r="B59" s="5"/>
      <c r="C59" s="24"/>
      <c r="D59" s="68" t="s">
        <v>36</v>
      </c>
      <c r="E59" s="69" t="s">
        <v>37</v>
      </c>
      <c r="F59" s="59">
        <v>43000</v>
      </c>
      <c r="G59" s="59">
        <v>19000</v>
      </c>
      <c r="H59" s="30">
        <f t="shared" si="0"/>
        <v>0.4418604651162791</v>
      </c>
    </row>
    <row r="60" spans="2:8" ht="12.75">
      <c r="B60" s="5"/>
      <c r="C60" s="3"/>
      <c r="D60" s="70" t="s">
        <v>38</v>
      </c>
      <c r="E60" s="71" t="s">
        <v>54</v>
      </c>
      <c r="F60" s="60">
        <v>3600</v>
      </c>
      <c r="G60" s="60">
        <v>3600</v>
      </c>
      <c r="H60" s="30">
        <f t="shared" si="0"/>
        <v>1</v>
      </c>
    </row>
    <row r="61" spans="2:8" ht="12.75">
      <c r="B61" s="5"/>
      <c r="C61" s="3"/>
      <c r="D61" s="70" t="s">
        <v>39</v>
      </c>
      <c r="E61" s="71" t="s">
        <v>58</v>
      </c>
      <c r="F61" s="60">
        <v>7500</v>
      </c>
      <c r="G61" s="60">
        <v>3800</v>
      </c>
      <c r="H61" s="30">
        <f t="shared" si="0"/>
        <v>0.5066666666666667</v>
      </c>
    </row>
    <row r="62" spans="2:8" ht="12.75">
      <c r="B62" s="5"/>
      <c r="C62" s="3"/>
      <c r="D62" s="70" t="s">
        <v>41</v>
      </c>
      <c r="E62" s="71" t="s">
        <v>42</v>
      </c>
      <c r="F62" s="60">
        <v>1000</v>
      </c>
      <c r="G62" s="60">
        <v>550</v>
      </c>
      <c r="H62" s="30">
        <f t="shared" si="0"/>
        <v>0.55</v>
      </c>
    </row>
    <row r="63" spans="2:8" ht="12.75">
      <c r="B63" s="5"/>
      <c r="C63" s="3"/>
      <c r="D63" s="70" t="s">
        <v>43</v>
      </c>
      <c r="E63" s="71" t="s">
        <v>44</v>
      </c>
      <c r="F63" s="60">
        <v>2000</v>
      </c>
      <c r="G63" s="60">
        <v>575</v>
      </c>
      <c r="H63" s="30">
        <f t="shared" si="0"/>
        <v>0.2875</v>
      </c>
    </row>
    <row r="64" spans="2:8" ht="12.75" hidden="1">
      <c r="B64" s="5"/>
      <c r="C64" s="3"/>
      <c r="D64" s="70" t="s">
        <v>55</v>
      </c>
      <c r="E64" s="76" t="s">
        <v>56</v>
      </c>
      <c r="F64" s="60"/>
      <c r="G64" s="60"/>
      <c r="H64" s="30" t="e">
        <f t="shared" si="0"/>
        <v>#DIV/0!</v>
      </c>
    </row>
    <row r="65" spans="2:8" ht="12.75">
      <c r="B65" s="5"/>
      <c r="C65" s="3"/>
      <c r="D65" s="70" t="s">
        <v>47</v>
      </c>
      <c r="E65" s="71" t="s">
        <v>48</v>
      </c>
      <c r="F65" s="60">
        <v>1000</v>
      </c>
      <c r="G65" s="60">
        <v>899</v>
      </c>
      <c r="H65" s="30">
        <f t="shared" si="0"/>
        <v>0.899</v>
      </c>
    </row>
    <row r="66" spans="2:8" ht="12.75">
      <c r="B66" s="5"/>
      <c r="C66" s="3"/>
      <c r="D66" s="70" t="s">
        <v>49</v>
      </c>
      <c r="E66" s="71" t="s">
        <v>50</v>
      </c>
      <c r="F66" s="60">
        <v>500</v>
      </c>
      <c r="G66" s="60">
        <v>333</v>
      </c>
      <c r="H66" s="30">
        <f t="shared" si="0"/>
        <v>0.666</v>
      </c>
    </row>
    <row r="67" spans="2:8" ht="12.75">
      <c r="B67" s="5"/>
      <c r="C67" s="3"/>
      <c r="D67" s="70" t="s">
        <v>51</v>
      </c>
      <c r="E67" s="71" t="s">
        <v>67</v>
      </c>
      <c r="F67" s="60">
        <v>1400</v>
      </c>
      <c r="G67" s="60">
        <v>1050</v>
      </c>
      <c r="H67" s="77">
        <f t="shared" si="0"/>
        <v>0.75</v>
      </c>
    </row>
    <row r="68" spans="2:8" ht="12.75">
      <c r="B68" s="5"/>
      <c r="C68" s="18" t="s">
        <v>31</v>
      </c>
      <c r="D68" s="35"/>
      <c r="E68" s="22" t="s">
        <v>8</v>
      </c>
      <c r="F68" s="96">
        <f>SUM(F69)</f>
        <v>3690</v>
      </c>
      <c r="G68" s="96">
        <f>SUM(G69)</f>
        <v>0</v>
      </c>
      <c r="H68" s="19">
        <f t="shared" si="0"/>
        <v>0</v>
      </c>
    </row>
    <row r="69" spans="2:8" ht="13.5" thickBot="1">
      <c r="B69" s="5"/>
      <c r="C69" s="3"/>
      <c r="D69" s="74" t="s">
        <v>62</v>
      </c>
      <c r="E69" s="40" t="s">
        <v>59</v>
      </c>
      <c r="F69" s="61">
        <v>3690</v>
      </c>
      <c r="G69" s="61">
        <v>0</v>
      </c>
      <c r="H69" s="7">
        <f t="shared" si="0"/>
        <v>0</v>
      </c>
    </row>
    <row r="70" spans="2:8" ht="14.25" thickBot="1" thickTop="1">
      <c r="B70" s="45" t="s">
        <v>32</v>
      </c>
      <c r="C70" s="48"/>
      <c r="D70" s="86"/>
      <c r="E70" s="55" t="s">
        <v>63</v>
      </c>
      <c r="F70" s="44">
        <f>SUM(F71)</f>
        <v>46000</v>
      </c>
      <c r="G70" s="44">
        <f>SUM(G71)</f>
        <v>41084</v>
      </c>
      <c r="H70" s="85">
        <f t="shared" si="0"/>
        <v>0.8931304347826087</v>
      </c>
    </row>
    <row r="71" spans="2:8" ht="13.5" thickTop="1">
      <c r="B71" s="5"/>
      <c r="C71" s="12" t="s">
        <v>33</v>
      </c>
      <c r="D71" s="18"/>
      <c r="E71" s="23" t="s">
        <v>64</v>
      </c>
      <c r="F71" s="97">
        <f>SUM(F72)</f>
        <v>46000</v>
      </c>
      <c r="G71" s="97">
        <f>SUM(G72)</f>
        <v>41084</v>
      </c>
      <c r="H71" s="66">
        <f t="shared" si="0"/>
        <v>0.8931304347826087</v>
      </c>
    </row>
    <row r="72" spans="2:8" ht="13.5" thickBot="1">
      <c r="B72" s="5"/>
      <c r="C72" s="28"/>
      <c r="D72" s="78" t="s">
        <v>45</v>
      </c>
      <c r="E72" s="27" t="s">
        <v>46</v>
      </c>
      <c r="F72" s="93">
        <v>46000</v>
      </c>
      <c r="G72" s="93">
        <v>41084</v>
      </c>
      <c r="H72" s="30">
        <f t="shared" si="0"/>
        <v>0.8931304347826087</v>
      </c>
    </row>
    <row r="73" spans="2:8" ht="19.5" thickBot="1" thickTop="1">
      <c r="B73" s="81" t="s">
        <v>1</v>
      </c>
      <c r="C73" s="89"/>
      <c r="D73" s="89"/>
      <c r="E73" s="99" t="s">
        <v>68</v>
      </c>
      <c r="F73" s="90">
        <f>SUM(F11,F27,F44,F47,F50,F70)</f>
        <v>396474</v>
      </c>
      <c r="G73" s="90">
        <f>SUM(G11,G27,G44,G47,G50,G70)</f>
        <v>209832</v>
      </c>
      <c r="H73" s="58">
        <f t="shared" si="0"/>
        <v>0.5292452972956613</v>
      </c>
    </row>
    <row r="74" ht="12" thickTop="1">
      <c r="E74"/>
    </row>
    <row r="75" ht="11.25">
      <c r="E75"/>
    </row>
    <row r="76" ht="11.25">
      <c r="E76"/>
    </row>
    <row r="77" ht="11.25">
      <c r="E77"/>
    </row>
    <row r="78" ht="11.25">
      <c r="E78"/>
    </row>
    <row r="79" ht="11.25">
      <c r="E79"/>
    </row>
    <row r="80" ht="11.25">
      <c r="E80"/>
    </row>
    <row r="81" ht="11.25">
      <c r="E81"/>
    </row>
    <row r="82" ht="11.25">
      <c r="E82"/>
    </row>
    <row r="83" ht="11.25">
      <c r="E83"/>
    </row>
    <row r="84" ht="11.25">
      <c r="E84"/>
    </row>
    <row r="85" ht="11.25">
      <c r="E85"/>
    </row>
    <row r="86" ht="11.25">
      <c r="E86"/>
    </row>
    <row r="87" ht="11.25">
      <c r="E87"/>
    </row>
    <row r="88" ht="11.25">
      <c r="E88"/>
    </row>
    <row r="89" ht="11.25">
      <c r="E89"/>
    </row>
    <row r="90" ht="11.25">
      <c r="E90"/>
    </row>
    <row r="91" ht="11.25">
      <c r="E91"/>
    </row>
    <row r="92" ht="11.25">
      <c r="E92"/>
    </row>
    <row r="93" ht="11.25">
      <c r="E93"/>
    </row>
    <row r="94" ht="11.25">
      <c r="E94"/>
    </row>
    <row r="95" ht="11.25">
      <c r="E95"/>
    </row>
    <row r="96" ht="11.25">
      <c r="E96"/>
    </row>
    <row r="97" ht="11.25">
      <c r="E97"/>
    </row>
    <row r="98" ht="11.25">
      <c r="E98"/>
    </row>
    <row r="99" ht="11.25">
      <c r="E99"/>
    </row>
    <row r="100" ht="11.25">
      <c r="E100"/>
    </row>
    <row r="101" ht="11.25">
      <c r="E101"/>
    </row>
    <row r="102" ht="11.25">
      <c r="E102"/>
    </row>
    <row r="103" ht="11.25">
      <c r="E103"/>
    </row>
    <row r="104" ht="11.25">
      <c r="E104"/>
    </row>
    <row r="105" ht="11.25">
      <c r="E105"/>
    </row>
    <row r="106" ht="11.25">
      <c r="E106"/>
    </row>
    <row r="107" ht="11.25">
      <c r="E107"/>
    </row>
    <row r="108" ht="11.25">
      <c r="E108"/>
    </row>
    <row r="109" ht="11.25">
      <c r="E109"/>
    </row>
    <row r="110" ht="11.25">
      <c r="E110"/>
    </row>
    <row r="111" ht="11.25">
      <c r="E111"/>
    </row>
    <row r="112" ht="11.25">
      <c r="E112"/>
    </row>
    <row r="113" ht="11.25">
      <c r="E113"/>
    </row>
    <row r="114" ht="11.25">
      <c r="E114"/>
    </row>
    <row r="115" ht="11.25">
      <c r="E115"/>
    </row>
    <row r="116" ht="11.25">
      <c r="E116"/>
    </row>
    <row r="117" ht="11.25">
      <c r="E117"/>
    </row>
    <row r="118" ht="11.25">
      <c r="E118"/>
    </row>
    <row r="119" ht="11.25">
      <c r="E119"/>
    </row>
    <row r="120" ht="11.25">
      <c r="E120"/>
    </row>
    <row r="121" ht="11.25">
      <c r="E121"/>
    </row>
    <row r="122" ht="11.25">
      <c r="E122"/>
    </row>
    <row r="123" ht="11.25">
      <c r="E123"/>
    </row>
    <row r="124" ht="11.25">
      <c r="E124"/>
    </row>
    <row r="125" ht="11.25">
      <c r="E125"/>
    </row>
    <row r="126" ht="11.25">
      <c r="E126"/>
    </row>
    <row r="127" ht="11.25">
      <c r="E127"/>
    </row>
    <row r="128" ht="11.25">
      <c r="E128"/>
    </row>
    <row r="129" ht="11.25">
      <c r="E129"/>
    </row>
    <row r="130" ht="11.25">
      <c r="E130"/>
    </row>
    <row r="131" ht="11.25">
      <c r="E131"/>
    </row>
    <row r="132" ht="11.25">
      <c r="E132"/>
    </row>
    <row r="133" ht="11.25">
      <c r="E133"/>
    </row>
    <row r="134" ht="11.25">
      <c r="E134"/>
    </row>
    <row r="135" ht="11.25">
      <c r="E135"/>
    </row>
    <row r="136" ht="11.25">
      <c r="E136"/>
    </row>
    <row r="137" ht="11.25">
      <c r="E137"/>
    </row>
    <row r="138" ht="11.25">
      <c r="E138"/>
    </row>
    <row r="139" ht="11.25">
      <c r="E139"/>
    </row>
    <row r="140" ht="11.25">
      <c r="E140"/>
    </row>
    <row r="141" ht="11.25">
      <c r="E141"/>
    </row>
    <row r="142" ht="11.25">
      <c r="E142"/>
    </row>
    <row r="143" ht="11.25">
      <c r="E143"/>
    </row>
    <row r="144" ht="11.25">
      <c r="E144"/>
    </row>
    <row r="145" ht="11.25">
      <c r="E145"/>
    </row>
    <row r="146" ht="11.25">
      <c r="E146"/>
    </row>
    <row r="147" ht="11.25">
      <c r="E147"/>
    </row>
    <row r="148" ht="11.25">
      <c r="E148"/>
    </row>
    <row r="149" ht="11.25">
      <c r="E149"/>
    </row>
    <row r="150" ht="11.25">
      <c r="E150"/>
    </row>
    <row r="151" ht="11.25">
      <c r="E151"/>
    </row>
    <row r="152" ht="11.25">
      <c r="E152"/>
    </row>
    <row r="153" ht="11.25">
      <c r="E153"/>
    </row>
    <row r="154" ht="11.25">
      <c r="E154"/>
    </row>
    <row r="155" ht="11.25">
      <c r="E155"/>
    </row>
    <row r="156" ht="11.25">
      <c r="E156"/>
    </row>
    <row r="157" ht="11.25">
      <c r="E157"/>
    </row>
    <row r="158" ht="11.25">
      <c r="E158"/>
    </row>
    <row r="159" ht="11.25">
      <c r="E159"/>
    </row>
    <row r="160" ht="11.25">
      <c r="E160"/>
    </row>
    <row r="161" ht="11.25">
      <c r="E161"/>
    </row>
    <row r="162" ht="11.25">
      <c r="E162"/>
    </row>
    <row r="163" ht="11.25">
      <c r="E163"/>
    </row>
    <row r="164" ht="11.25">
      <c r="E164"/>
    </row>
    <row r="165" ht="11.25">
      <c r="E165"/>
    </row>
    <row r="166" ht="11.25">
      <c r="E166"/>
    </row>
    <row r="167" ht="11.25">
      <c r="E167"/>
    </row>
    <row r="168" ht="11.25">
      <c r="E168"/>
    </row>
    <row r="169" ht="11.25">
      <c r="E169"/>
    </row>
    <row r="170" ht="11.25">
      <c r="E170"/>
    </row>
    <row r="171" ht="11.25">
      <c r="E171"/>
    </row>
    <row r="172" ht="11.25">
      <c r="E172"/>
    </row>
    <row r="173" ht="11.25">
      <c r="E173"/>
    </row>
    <row r="174" ht="11.25">
      <c r="E174"/>
    </row>
    <row r="175" ht="11.25">
      <c r="E175"/>
    </row>
    <row r="176" ht="11.25">
      <c r="E176"/>
    </row>
    <row r="177" ht="11.25">
      <c r="E177"/>
    </row>
    <row r="178" ht="11.25">
      <c r="E178"/>
    </row>
    <row r="179" ht="11.25">
      <c r="E179"/>
    </row>
    <row r="180" ht="11.25">
      <c r="E180"/>
    </row>
    <row r="181" ht="11.25">
      <c r="E181"/>
    </row>
    <row r="182" ht="11.25">
      <c r="E182"/>
    </row>
    <row r="183" ht="11.25">
      <c r="E183"/>
    </row>
    <row r="184" ht="11.25">
      <c r="E184"/>
    </row>
    <row r="185" ht="11.25">
      <c r="E185"/>
    </row>
    <row r="186" ht="11.25">
      <c r="E186"/>
    </row>
    <row r="187" ht="11.25">
      <c r="E187"/>
    </row>
    <row r="188" ht="11.25">
      <c r="E188"/>
    </row>
    <row r="189" ht="11.25">
      <c r="E189"/>
    </row>
    <row r="190" ht="11.25">
      <c r="E190"/>
    </row>
    <row r="191" ht="11.25">
      <c r="E191"/>
    </row>
    <row r="192" ht="11.25">
      <c r="E192"/>
    </row>
    <row r="193" ht="11.25">
      <c r="E193"/>
    </row>
    <row r="194" ht="11.25">
      <c r="E194"/>
    </row>
    <row r="195" ht="11.25">
      <c r="E195"/>
    </row>
    <row r="196" ht="11.25">
      <c r="E196"/>
    </row>
    <row r="197" ht="11.25">
      <c r="E197"/>
    </row>
    <row r="198" ht="11.25">
      <c r="E198"/>
    </row>
    <row r="199" ht="11.25">
      <c r="E199"/>
    </row>
    <row r="200" ht="11.25">
      <c r="E200"/>
    </row>
    <row r="201" ht="11.25">
      <c r="E201"/>
    </row>
    <row r="202" ht="11.25">
      <c r="E202"/>
    </row>
    <row r="203" ht="11.25">
      <c r="E203"/>
    </row>
    <row r="204" ht="11.25">
      <c r="E204"/>
    </row>
    <row r="205" ht="11.25">
      <c r="E205"/>
    </row>
    <row r="206" ht="11.25">
      <c r="E206"/>
    </row>
    <row r="207" ht="11.25">
      <c r="E207"/>
    </row>
    <row r="208" ht="11.25">
      <c r="E208"/>
    </row>
    <row r="209" ht="11.25">
      <c r="E209"/>
    </row>
    <row r="210" ht="11.25">
      <c r="E210"/>
    </row>
    <row r="211" ht="11.25">
      <c r="E211"/>
    </row>
    <row r="212" ht="11.25">
      <c r="E212"/>
    </row>
    <row r="213" ht="11.25">
      <c r="E213"/>
    </row>
    <row r="214" ht="11.25">
      <c r="E214"/>
    </row>
    <row r="215" ht="11.25">
      <c r="E215"/>
    </row>
    <row r="216" ht="11.25">
      <c r="E216"/>
    </row>
    <row r="217" ht="11.25">
      <c r="E217"/>
    </row>
    <row r="218" ht="11.25">
      <c r="E218"/>
    </row>
    <row r="219" ht="11.25">
      <c r="E219"/>
    </row>
    <row r="220" ht="11.25">
      <c r="E220"/>
    </row>
    <row r="221" ht="11.25">
      <c r="E221"/>
    </row>
    <row r="222" ht="11.25">
      <c r="E222"/>
    </row>
    <row r="223" ht="11.25">
      <c r="E223"/>
    </row>
    <row r="224" ht="11.25">
      <c r="E224"/>
    </row>
    <row r="225" ht="11.25">
      <c r="E225"/>
    </row>
    <row r="226" ht="11.25">
      <c r="E226"/>
    </row>
    <row r="227" ht="11.25">
      <c r="E227"/>
    </row>
    <row r="228" ht="11.25">
      <c r="E228"/>
    </row>
    <row r="229" ht="11.25">
      <c r="E229"/>
    </row>
    <row r="230" ht="11.25">
      <c r="E230"/>
    </row>
    <row r="231" ht="11.25">
      <c r="E231"/>
    </row>
    <row r="232" ht="11.25">
      <c r="E232"/>
    </row>
    <row r="233" ht="11.25">
      <c r="E233"/>
    </row>
    <row r="234" ht="11.25">
      <c r="E234"/>
    </row>
    <row r="235" ht="11.25">
      <c r="E235"/>
    </row>
    <row r="236" ht="11.25">
      <c r="E236"/>
    </row>
    <row r="237" ht="11.25">
      <c r="E237"/>
    </row>
    <row r="238" ht="11.25">
      <c r="E238"/>
    </row>
    <row r="239" ht="11.25">
      <c r="E239"/>
    </row>
    <row r="240" ht="11.25">
      <c r="E240"/>
    </row>
    <row r="241" ht="11.25">
      <c r="E241"/>
    </row>
    <row r="242" ht="11.25">
      <c r="E242"/>
    </row>
    <row r="243" ht="11.25">
      <c r="E243"/>
    </row>
    <row r="244" ht="11.25">
      <c r="E244"/>
    </row>
    <row r="245" ht="11.25">
      <c r="E245"/>
    </row>
    <row r="246" ht="11.25">
      <c r="E246"/>
    </row>
    <row r="247" ht="11.25">
      <c r="E247"/>
    </row>
    <row r="248" ht="11.25">
      <c r="E248"/>
    </row>
    <row r="249" ht="11.25">
      <c r="E249"/>
    </row>
  </sheetData>
  <printOptions/>
  <pageMargins left="1.1811023622047245" right="0.3937007874015748" top="0.31496062992125984" bottom="0.31496062992125984" header="0.31496062992125984" footer="0.31496062992125984"/>
  <pageSetup horizontalDpi="180" verticalDpi="180" orientation="landscape" paperSize="9" scale="110" r:id="rId1"/>
  <headerFooter alignWithMargins="0">
    <oddHeader>&amp;Rstr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</dc:creator>
  <cp:keywords/>
  <dc:description/>
  <cp:lastModifiedBy>użytkownik</cp:lastModifiedBy>
  <cp:lastPrinted>2003-08-26T07:45:29Z</cp:lastPrinted>
  <dcterms:created xsi:type="dcterms:W3CDTF">2001-08-06T11:54:54Z</dcterms:created>
  <dcterms:modified xsi:type="dcterms:W3CDTF">2003-09-02T07:46:32Z</dcterms:modified>
  <cp:category/>
  <cp:version/>
  <cp:contentType/>
  <cp:contentStatus/>
</cp:coreProperties>
</file>