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tabRatio="615" activeTab="0"/>
  </bookViews>
  <sheets>
    <sheet name="Arkusz2" sheetId="1" r:id="rId1"/>
    <sheet name="Arkusz3" sheetId="2" r:id="rId2"/>
  </sheets>
  <definedNames>
    <definedName name="_xlnm.Print_Area" localSheetId="0">'Arkusz2'!$A$1:$S$60</definedName>
  </definedNames>
  <calcPr fullCalcOnLoad="1"/>
</workbook>
</file>

<file path=xl/sharedStrings.xml><?xml version="1.0" encoding="utf-8"?>
<sst xmlns="http://schemas.openxmlformats.org/spreadsheetml/2006/main" count="142" uniqueCount="100">
  <si>
    <t>ORAZ WIELOLETNIE PROGRAMY INWESTYCYJNE.</t>
  </si>
  <si>
    <t>LP.</t>
  </si>
  <si>
    <t>DZIAŁ</t>
  </si>
  <si>
    <t>NAZWA ZADANIA</t>
  </si>
  <si>
    <t>JEDN. ODPOW.</t>
  </si>
  <si>
    <t>OKRES REALIZACJI</t>
  </si>
  <si>
    <t>ŚRODKI GMINY</t>
  </si>
  <si>
    <t>ŚRODKI DO POZYSKANIA</t>
  </si>
  <si>
    <t>1.</t>
  </si>
  <si>
    <t>2.</t>
  </si>
  <si>
    <t>Rady Gminy Odrzywół</t>
  </si>
  <si>
    <t>ROZBUDOWA SUW KŁONNA I SIECI WODOCIĄGOWEJ: JANÓWEK I, JANÓWEK II, JELONEK, ODRZYWÓŁ</t>
  </si>
  <si>
    <t>URZĄD GMINY W ODRZYWOLE</t>
  </si>
  <si>
    <t>UG W ODRZYWOLE PRZY WSPÓŁPRACY MW ZDP</t>
  </si>
  <si>
    <t>WYSOKOŚĆ WYDATKÓW</t>
  </si>
  <si>
    <t>1 - pożyczki z WFOŚiGW</t>
  </si>
  <si>
    <t>(1).</t>
  </si>
  <si>
    <t>ODWIERT STUDNI REZERWOWYCH PRZY SUW LIPINY I KŁONNA</t>
  </si>
  <si>
    <t>RAZEM  DZ.  600</t>
  </si>
  <si>
    <t>RAZEM  DZ.  801</t>
  </si>
  <si>
    <t>OGÓŁEM</t>
  </si>
  <si>
    <t>OPRACOWANIE DOKUMENTACJI NA BUDOWĘ KANALIZACJI LIPINY-WYSOKIN-CETEŃ-ODRZYWÓŁ</t>
  </si>
  <si>
    <t>MODERNIZACJA DROGI GRUNTOWEJ W LESIE KAMIENNOWOLSKIM</t>
  </si>
  <si>
    <t>MODERNIZACJA BUDYNKU SZKOŁY PODSTAWOWEJ W ODRZYWOLE</t>
  </si>
  <si>
    <t>LIKWIDACJA BARIER ARCHITEKTONICZNYCH - BUDOWA PODJAZDU PRZY BUDYNKU SP ZOZ W ODRZYWOLE</t>
  </si>
  <si>
    <t>ŚRODKI GMINY OGÓŁEM                                 (tab. 8 + 9)</t>
  </si>
  <si>
    <t>ŚRODKI WŁASNE GMINY</t>
  </si>
  <si>
    <t>KREDYTY I POŻYCZKI GMINY</t>
  </si>
  <si>
    <t>w tym: 5000 (nadzór)</t>
  </si>
  <si>
    <t>ROZ-         DZIAŁ</t>
  </si>
  <si>
    <t>DOTACJE DO POZYSKANIA</t>
  </si>
  <si>
    <r>
      <t>0</t>
    </r>
    <r>
      <rPr>
        <sz val="8"/>
        <color indexed="9"/>
        <rFont val="Arial"/>
        <family val="0"/>
      </rPr>
      <t>.</t>
    </r>
    <r>
      <rPr>
        <sz val="8"/>
        <rFont val="Arial"/>
        <family val="0"/>
      </rPr>
      <t>10</t>
    </r>
  </si>
  <si>
    <r>
      <t>0</t>
    </r>
    <r>
      <rPr>
        <sz val="8"/>
        <color indexed="9"/>
        <rFont val="Arial"/>
        <family val="0"/>
      </rPr>
      <t>.</t>
    </r>
    <r>
      <rPr>
        <sz val="8"/>
        <rFont val="Arial"/>
        <family val="0"/>
      </rPr>
      <t>1010</t>
    </r>
  </si>
  <si>
    <r>
      <t>RAZEM  DZ.  0</t>
    </r>
    <r>
      <rPr>
        <b/>
        <sz val="8"/>
        <rFont val="Arial"/>
        <family val="0"/>
      </rPr>
      <t>10</t>
    </r>
  </si>
  <si>
    <t>31.12.2005</t>
  </si>
  <si>
    <t>MODERNIZACJA DROGI GMINNEJ W WYSOKINIE</t>
  </si>
  <si>
    <t>30.03.2005</t>
  </si>
  <si>
    <t>MODERNIZACJA GIMNAZJUM W ODRZYWOLE-ROZBUDOWA POMIESZCZEŃ DYDAKTYCZNYCH</t>
  </si>
  <si>
    <t>MODERNIZACJA SYSTEMU GRZEWCZEGO W BUDYNKACH OŚWIATOWYCH</t>
  </si>
  <si>
    <t>30.11.2005</t>
  </si>
  <si>
    <t>ZAKUP SAMOCHODU POŻARNICZEGO DLA OSP ODRZYWÓŁ</t>
  </si>
  <si>
    <t>(7).</t>
  </si>
  <si>
    <t>(2).</t>
  </si>
  <si>
    <t>(4).</t>
  </si>
  <si>
    <t xml:space="preserve">          (9).     (8).</t>
  </si>
  <si>
    <t>(10).</t>
  </si>
  <si>
    <t xml:space="preserve">         (5).      (6).</t>
  </si>
  <si>
    <t>(5).</t>
  </si>
  <si>
    <t>Załącznik Nr 5</t>
  </si>
  <si>
    <t>WYDATKI NA ZADANIA INWESTYCYJNE NA 2005 ROK</t>
  </si>
  <si>
    <t xml:space="preserve">2 - dotacja ze Starostwa Powiatowego w Przysuszeredyt </t>
  </si>
  <si>
    <t>3 - kredyt</t>
  </si>
  <si>
    <t>4 - dotacja FOGR</t>
  </si>
  <si>
    <t>5 - rezerwa subwencji oświatowej</t>
  </si>
  <si>
    <t>6 - dotacja - Kontrakt Wojewódzki</t>
  </si>
  <si>
    <t>8 - dotacja ZG OSP</t>
  </si>
  <si>
    <t>9 - dotacja z WFOŚiGW</t>
  </si>
  <si>
    <t>10 - dotacja PAOW</t>
  </si>
  <si>
    <t>11 - środki z SP ZOZ</t>
  </si>
  <si>
    <t>12 - dotacja z PFRON</t>
  </si>
  <si>
    <t>ŁĄCZNE NAKŁADY 2004 - 2006</t>
  </si>
  <si>
    <t>7 - ZPORR/SPO</t>
  </si>
  <si>
    <t xml:space="preserve">OPRACOWANIE DOKUM. NA ALTERNATYWNE ŹRÓDŁO ENERGII DLA HYDROFORNI I SUW </t>
  </si>
  <si>
    <t>1.01.2005-31.12.2005</t>
  </si>
  <si>
    <t>OPRACOWANIE DOKUMENTACJI NA BUDOWĘ DRÓG GMINNYCH</t>
  </si>
  <si>
    <t>ZAKUP KOMPUTERÓW DLA PSP W KOLONII OSSIE</t>
  </si>
  <si>
    <t>ZAKUP KOMPUTERÓW DLA PSP W  MYŚLAKOWICACH</t>
  </si>
  <si>
    <t>REMONT SALI GOMNASTYCZNEJ W PSP W KOLONII OSSIE</t>
  </si>
  <si>
    <t>ZAKUP KONTENERÓW DO SELEKTYWNEJ ZBIÓRKI ODPADÓW</t>
  </si>
  <si>
    <t>01.01.2005-28.02.2005</t>
  </si>
  <si>
    <t>z dnia 29 grudnia 2004r.</t>
  </si>
  <si>
    <t>do uchwały Nr XIX/141/2004</t>
  </si>
  <si>
    <t xml:space="preserve">ROZBUDOWA KANALIZACJI W ODRZYWOLE - etap III - ZPORR  </t>
  </si>
  <si>
    <t>(13).</t>
  </si>
  <si>
    <t>w tym: 250000 250000</t>
  </si>
  <si>
    <t>MODERNIZACJA OŚWIETLENIA ULICZNEGO W GMINIE</t>
  </si>
  <si>
    <t>13 - biuro ds. usuwania skutków klęsk żywiołowych</t>
  </si>
  <si>
    <t>ODNOWA BUDYNKU IZBY REGIONALNEJ W MYŚLAKOWICACH - ZPORR</t>
  </si>
  <si>
    <t>ODBUDOWA DROGI  MYŚLAKOWICE KOLONIA</t>
  </si>
  <si>
    <t>w tym:  185000       150000</t>
  </si>
  <si>
    <t>RAZEM  DZ.  900</t>
  </si>
  <si>
    <t xml:space="preserve">             (11).       (12).</t>
  </si>
  <si>
    <t>(3).</t>
  </si>
  <si>
    <t>kredyt na prefinansowanie zadań ZPORR (spłata w 2005r.)</t>
  </si>
  <si>
    <t>1.04.2004-31.08.05</t>
  </si>
  <si>
    <t>ADAPTACJA ZBIORNIKA RETENCYJNEGO W ODRZYWOLE NA REKREACYJNY - SPO</t>
  </si>
  <si>
    <t>01.06.05- 30.06.06</t>
  </si>
  <si>
    <t>kredyt na prefinansowanie zadań SPO (spłata w 2005r.)</t>
  </si>
  <si>
    <t>ODNOWA RYNKU - PLAC KILIŃSKIEGO W ODRZYWOLE - SPO</t>
  </si>
  <si>
    <t>kredyt na prefinansowanie zadań SPO(spłata w 2005r.)</t>
  </si>
  <si>
    <t>ADAPTACJA BUDYNKU NA ŚWIETLICE WIEJSKĄ W KAMIENNEJ WOLI - SPO</t>
  </si>
  <si>
    <t>1.07.2004-  28.02. 2006</t>
  </si>
  <si>
    <t xml:space="preserve">w tym:             - 434 000- pożyczka na prefinansowanie zadań ZPORR (spłata w 2005r.)                        - 666 000 - pożyczka preferencyjna </t>
  </si>
  <si>
    <t>w tym:          10000         10000</t>
  </si>
  <si>
    <t>ZAKUP ATLASU DO ĆWICZ.REHABILITACYJNYCH DO SALKI REHABILITACYJNEJ W ODRZYWOLE</t>
  </si>
  <si>
    <t>LIKWIDACJA BARIER ARCHITEKTONICZNYCH  DO BIBLIOTEKI PUBLICZNEJ W ODRZYWOLE</t>
  </si>
  <si>
    <t xml:space="preserve">                   (12).</t>
  </si>
  <si>
    <t>(12).</t>
  </si>
  <si>
    <t>w tym:                 21 487</t>
  </si>
  <si>
    <t>Zmiana Nr 2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</si>
</sst>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3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1"/>
      <name val="Arial"/>
      <family val="0"/>
    </font>
    <font>
      <b/>
      <sz val="12"/>
      <name val="Arial"/>
      <family val="0"/>
    </font>
    <font>
      <sz val="11"/>
      <name val="Arial"/>
      <family val="0"/>
    </font>
    <font>
      <sz val="10"/>
      <color indexed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9"/>
      <name val="Arial"/>
      <family val="0"/>
    </font>
    <font>
      <b/>
      <sz val="8"/>
      <name val="Arial"/>
      <family val="0"/>
    </font>
    <font>
      <b/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1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0" borderId="0" xfId="0" applyFont="1" applyAlignment="1">
      <alignment/>
    </xf>
    <xf numFmtId="3" fontId="6" fillId="0" borderId="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9" fontId="0" fillId="0" borderId="0" xfId="19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3" fontId="4" fillId="0" borderId="0" xfId="0" applyNumberFormat="1" applyFont="1" applyFill="1" applyBorder="1" applyAlignment="1">
      <alignment horizontal="center" wrapText="1"/>
    </xf>
    <xf numFmtId="4" fontId="2" fillId="2" borderId="1" xfId="0" applyNumberFormat="1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Continuous"/>
    </xf>
    <xf numFmtId="0" fontId="2" fillId="3" borderId="3" xfId="0" applyFont="1" applyFill="1" applyBorder="1" applyAlignment="1">
      <alignment horizontal="centerContinuous"/>
    </xf>
    <xf numFmtId="0" fontId="2" fillId="4" borderId="4" xfId="0" applyFont="1" applyFill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6" xfId="0" applyFont="1" applyBorder="1" applyAlignment="1">
      <alignment horizontal="left" wrapText="1"/>
    </xf>
    <xf numFmtId="0" fontId="2" fillId="0" borderId="7" xfId="0" applyFont="1" applyBorder="1" applyAlignment="1">
      <alignment horizontal="center" wrapText="1"/>
    </xf>
    <xf numFmtId="4" fontId="2" fillId="5" borderId="7" xfId="0" applyNumberFormat="1" applyFont="1" applyFill="1" applyBorder="1" applyAlignment="1">
      <alignment horizontal="center" wrapText="1"/>
    </xf>
    <xf numFmtId="4" fontId="2" fillId="2" borderId="8" xfId="0" applyNumberFormat="1" applyFont="1" applyFill="1" applyBorder="1" applyAlignment="1">
      <alignment horizontal="right" wrapText="1"/>
    </xf>
    <xf numFmtId="4" fontId="2" fillId="2" borderId="9" xfId="0" applyNumberFormat="1" applyFont="1" applyFill="1" applyBorder="1" applyAlignment="1">
      <alignment horizontal="center" wrapText="1"/>
    </xf>
    <xf numFmtId="4" fontId="2" fillId="0" borderId="10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right" wrapText="1"/>
    </xf>
    <xf numFmtId="4" fontId="2" fillId="0" borderId="12" xfId="0" applyNumberFormat="1" applyFont="1" applyBorder="1" applyAlignment="1">
      <alignment horizontal="center" wrapText="1"/>
    </xf>
    <xf numFmtId="4" fontId="2" fillId="0" borderId="8" xfId="0" applyNumberFormat="1" applyFont="1" applyBorder="1" applyAlignment="1">
      <alignment horizontal="right" wrapText="1"/>
    </xf>
    <xf numFmtId="4" fontId="2" fillId="0" borderId="13" xfId="0" applyNumberFormat="1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5" xfId="0" applyFont="1" applyBorder="1" applyAlignment="1">
      <alignment horizontal="left" wrapText="1"/>
    </xf>
    <xf numFmtId="4" fontId="2" fillId="5" borderId="15" xfId="0" applyNumberFormat="1" applyFont="1" applyFill="1" applyBorder="1" applyAlignment="1">
      <alignment horizontal="center" wrapText="1"/>
    </xf>
    <xf numFmtId="4" fontId="2" fillId="2" borderId="16" xfId="0" applyNumberFormat="1" applyFont="1" applyFill="1" applyBorder="1" applyAlignment="1">
      <alignment horizontal="right" wrapText="1"/>
    </xf>
    <xf numFmtId="4" fontId="2" fillId="0" borderId="17" xfId="0" applyNumberFormat="1" applyFont="1" applyBorder="1" applyAlignment="1">
      <alignment horizontal="center" wrapText="1"/>
    </xf>
    <xf numFmtId="4" fontId="2" fillId="0" borderId="16" xfId="0" applyNumberFormat="1" applyFont="1" applyBorder="1" applyAlignment="1">
      <alignment horizontal="center" wrapText="1"/>
    </xf>
    <xf numFmtId="4" fontId="2" fillId="0" borderId="16" xfId="0" applyNumberFormat="1" applyFont="1" applyBorder="1" applyAlignment="1">
      <alignment horizontal="right" wrapText="1"/>
    </xf>
    <xf numFmtId="4" fontId="2" fillId="0" borderId="18" xfId="0" applyNumberFormat="1" applyFont="1" applyBorder="1" applyAlignment="1">
      <alignment horizontal="center" wrapText="1"/>
    </xf>
    <xf numFmtId="4" fontId="2" fillId="2" borderId="19" xfId="0" applyNumberFormat="1" applyFont="1" applyFill="1" applyBorder="1" applyAlignment="1">
      <alignment horizontal="center" wrapText="1"/>
    </xf>
    <xf numFmtId="4" fontId="2" fillId="0" borderId="20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 wrapText="1"/>
    </xf>
    <xf numFmtId="4" fontId="2" fillId="0" borderId="19" xfId="0" applyNumberFormat="1" applyFont="1" applyBorder="1" applyAlignment="1">
      <alignment horizontal="center" wrapText="1"/>
    </xf>
    <xf numFmtId="4" fontId="2" fillId="0" borderId="21" xfId="0" applyNumberFormat="1" applyFont="1" applyBorder="1" applyAlignment="1">
      <alignment horizontal="center" wrapText="1"/>
    </xf>
    <xf numFmtId="4" fontId="2" fillId="2" borderId="16" xfId="0" applyNumberFormat="1" applyFont="1" applyFill="1" applyBorder="1" applyAlignment="1">
      <alignment horizontal="left" wrapText="1"/>
    </xf>
    <xf numFmtId="0" fontId="2" fillId="0" borderId="22" xfId="0" applyFont="1" applyBorder="1" applyAlignment="1">
      <alignment horizontal="center" wrapText="1"/>
    </xf>
    <xf numFmtId="4" fontId="2" fillId="2" borderId="23" xfId="0" applyNumberFormat="1" applyFont="1" applyFill="1" applyBorder="1" applyAlignment="1">
      <alignment horizontal="center" wrapText="1"/>
    </xf>
    <xf numFmtId="4" fontId="2" fillId="0" borderId="24" xfId="0" applyNumberFormat="1" applyFont="1" applyBorder="1" applyAlignment="1">
      <alignment horizontal="center" wrapText="1"/>
    </xf>
    <xf numFmtId="4" fontId="2" fillId="0" borderId="25" xfId="0" applyNumberFormat="1" applyFont="1" applyBorder="1" applyAlignment="1">
      <alignment horizontal="center" wrapText="1"/>
    </xf>
    <xf numFmtId="4" fontId="2" fillId="0" borderId="25" xfId="0" applyNumberFormat="1" applyFont="1" applyBorder="1" applyAlignment="1">
      <alignment horizontal="right" wrapText="1"/>
    </xf>
    <xf numFmtId="4" fontId="2" fillId="0" borderId="26" xfId="0" applyNumberFormat="1" applyFont="1" applyBorder="1" applyAlignment="1">
      <alignment horizontal="center" wrapText="1"/>
    </xf>
    <xf numFmtId="0" fontId="11" fillId="0" borderId="27" xfId="0" applyFont="1" applyBorder="1" applyAlignment="1">
      <alignment horizontal="center" wrapText="1"/>
    </xf>
    <xf numFmtId="0" fontId="11" fillId="0" borderId="24" xfId="0" applyFont="1" applyBorder="1" applyAlignment="1">
      <alignment/>
    </xf>
    <xf numFmtId="0" fontId="11" fillId="0" borderId="22" xfId="0" applyFont="1" applyBorder="1" applyAlignment="1">
      <alignment horizontal="center"/>
    </xf>
    <xf numFmtId="0" fontId="11" fillId="0" borderId="22" xfId="0" applyFont="1" applyBorder="1" applyAlignment="1">
      <alignment horizontal="left" wrapText="1"/>
    </xf>
    <xf numFmtId="0" fontId="11" fillId="0" borderId="22" xfId="0" applyFont="1" applyBorder="1" applyAlignment="1">
      <alignment horizontal="center" wrapText="1"/>
    </xf>
    <xf numFmtId="4" fontId="11" fillId="5" borderId="22" xfId="0" applyNumberFormat="1" applyFont="1" applyFill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4" fontId="2" fillId="5" borderId="6" xfId="0" applyNumberFormat="1" applyFont="1" applyFill="1" applyBorder="1" applyAlignment="1">
      <alignment horizontal="center" wrapText="1"/>
    </xf>
    <xf numFmtId="0" fontId="2" fillId="0" borderId="7" xfId="0" applyFont="1" applyBorder="1" applyAlignment="1">
      <alignment horizontal="left" wrapText="1"/>
    </xf>
    <xf numFmtId="4" fontId="2" fillId="5" borderId="22" xfId="0" applyNumberFormat="1" applyFont="1" applyFill="1" applyBorder="1" applyAlignment="1">
      <alignment horizontal="center" wrapText="1"/>
    </xf>
    <xf numFmtId="4" fontId="2" fillId="2" borderId="25" xfId="0" applyNumberFormat="1" applyFont="1" applyFill="1" applyBorder="1" applyAlignment="1">
      <alignment horizontal="right" wrapText="1"/>
    </xf>
    <xf numFmtId="0" fontId="2" fillId="0" borderId="20" xfId="0" applyFont="1" applyBorder="1" applyAlignment="1">
      <alignment horizontal="center" wrapText="1"/>
    </xf>
    <xf numFmtId="4" fontId="2" fillId="2" borderId="20" xfId="0" applyNumberFormat="1" applyFont="1" applyFill="1" applyBorder="1" applyAlignment="1">
      <alignment horizontal="right" wrapText="1"/>
    </xf>
    <xf numFmtId="0" fontId="2" fillId="0" borderId="27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2" fillId="0" borderId="22" xfId="0" applyFont="1" applyBorder="1" applyAlignment="1">
      <alignment horizontal="left" wrapText="1"/>
    </xf>
    <xf numFmtId="4" fontId="2" fillId="0" borderId="23" xfId="0" applyNumberFormat="1" applyFont="1" applyBorder="1" applyAlignment="1">
      <alignment horizontal="center" wrapText="1"/>
    </xf>
    <xf numFmtId="4" fontId="2" fillId="0" borderId="12" xfId="0" applyNumberFormat="1" applyFont="1" applyBorder="1" applyAlignment="1">
      <alignment/>
    </xf>
    <xf numFmtId="4" fontId="2" fillId="0" borderId="1" xfId="0" applyNumberFormat="1" applyFont="1" applyBorder="1" applyAlignment="1">
      <alignment horizontal="center" wrapText="1"/>
    </xf>
    <xf numFmtId="4" fontId="2" fillId="2" borderId="29" xfId="0" applyNumberFormat="1" applyFont="1" applyFill="1" applyBorder="1" applyAlignment="1">
      <alignment horizontal="center" wrapText="1"/>
    </xf>
    <xf numFmtId="4" fontId="2" fillId="0" borderId="0" xfId="0" applyNumberFormat="1" applyFont="1" applyBorder="1" applyAlignment="1">
      <alignment horizontal="center" wrapText="1"/>
    </xf>
    <xf numFmtId="4" fontId="2" fillId="0" borderId="8" xfId="0" applyNumberFormat="1" applyFont="1" applyBorder="1" applyAlignment="1">
      <alignment horizontal="center" wrapText="1"/>
    </xf>
    <xf numFmtId="4" fontId="2" fillId="0" borderId="30" xfId="0" applyNumberFormat="1" applyFont="1" applyBorder="1" applyAlignment="1">
      <alignment horizontal="center" wrapText="1"/>
    </xf>
    <xf numFmtId="4" fontId="2" fillId="0" borderId="12" xfId="0" applyNumberFormat="1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4" fontId="2" fillId="2" borderId="12" xfId="0" applyNumberFormat="1" applyFont="1" applyFill="1" applyBorder="1" applyAlignment="1">
      <alignment horizontal="right" wrapText="1"/>
    </xf>
    <xf numFmtId="4" fontId="2" fillId="2" borderId="12" xfId="0" applyNumberFormat="1" applyFont="1" applyFill="1" applyBorder="1" applyAlignment="1">
      <alignment horizontal="center" wrapText="1"/>
    </xf>
    <xf numFmtId="4" fontId="2" fillId="0" borderId="12" xfId="0" applyNumberFormat="1" applyFont="1" applyBorder="1" applyAlignment="1">
      <alignment horizontal="right" wrapText="1"/>
    </xf>
    <xf numFmtId="0" fontId="2" fillId="0" borderId="17" xfId="0" applyFont="1" applyBorder="1" applyAlignment="1">
      <alignment horizontal="center" wrapText="1"/>
    </xf>
    <xf numFmtId="4" fontId="2" fillId="2" borderId="17" xfId="0" applyNumberFormat="1" applyFont="1" applyFill="1" applyBorder="1" applyAlignment="1">
      <alignment horizontal="right" wrapText="1"/>
    </xf>
    <xf numFmtId="4" fontId="2" fillId="2" borderId="17" xfId="0" applyNumberFormat="1" applyFont="1" applyFill="1" applyBorder="1" applyAlignment="1">
      <alignment horizontal="center" wrapText="1"/>
    </xf>
    <xf numFmtId="4" fontId="2" fillId="0" borderId="17" xfId="0" applyNumberFormat="1" applyFont="1" applyBorder="1" applyAlignment="1">
      <alignment horizontal="right" wrapText="1"/>
    </xf>
    <xf numFmtId="0" fontId="11" fillId="0" borderId="15" xfId="0" applyFont="1" applyBorder="1" applyAlignment="1">
      <alignment horizontal="center" wrapText="1"/>
    </xf>
    <xf numFmtId="0" fontId="2" fillId="0" borderId="27" xfId="0" applyFont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/>
    </xf>
    <xf numFmtId="4" fontId="11" fillId="2" borderId="1" xfId="0" applyNumberFormat="1" applyFont="1" applyFill="1" applyBorder="1" applyAlignment="1">
      <alignment horizontal="center" wrapText="1"/>
    </xf>
    <xf numFmtId="4" fontId="2" fillId="0" borderId="16" xfId="0" applyNumberFormat="1" applyFont="1" applyFill="1" applyBorder="1" applyAlignment="1">
      <alignment horizontal="center" wrapText="1"/>
    </xf>
    <xf numFmtId="4" fontId="2" fillId="0" borderId="1" xfId="0" applyNumberFormat="1" applyFont="1" applyFill="1" applyBorder="1" applyAlignment="1">
      <alignment horizontal="center" wrapText="1"/>
    </xf>
    <xf numFmtId="4" fontId="2" fillId="0" borderId="0" xfId="0" applyNumberFormat="1" applyFont="1" applyFill="1" applyBorder="1" applyAlignment="1">
      <alignment horizontal="center" wrapText="1"/>
    </xf>
    <xf numFmtId="4" fontId="2" fillId="0" borderId="17" xfId="0" applyNumberFormat="1" applyFont="1" applyFill="1" applyBorder="1" applyAlignment="1">
      <alignment horizontal="center" wrapText="1"/>
    </xf>
    <xf numFmtId="0" fontId="2" fillId="0" borderId="20" xfId="0" applyFont="1" applyBorder="1" applyAlignment="1">
      <alignment horizontal="center"/>
    </xf>
    <xf numFmtId="0" fontId="11" fillId="0" borderId="6" xfId="0" applyFont="1" applyBorder="1" applyAlignment="1">
      <alignment horizontal="center" wrapText="1"/>
    </xf>
    <xf numFmtId="4" fontId="11" fillId="2" borderId="19" xfId="0" applyNumberFormat="1" applyFont="1" applyFill="1" applyBorder="1" applyAlignment="1">
      <alignment horizontal="center" wrapText="1"/>
    </xf>
    <xf numFmtId="4" fontId="2" fillId="0" borderId="20" xfId="0" applyNumberFormat="1" applyFont="1" applyFill="1" applyBorder="1" applyAlignment="1">
      <alignment horizontal="center" wrapText="1"/>
    </xf>
    <xf numFmtId="4" fontId="2" fillId="0" borderId="19" xfId="0" applyNumberFormat="1" applyFont="1" applyFill="1" applyBorder="1" applyAlignment="1">
      <alignment horizontal="center" wrapText="1"/>
    </xf>
    <xf numFmtId="0" fontId="2" fillId="0" borderId="12" xfId="0" applyFont="1" applyBorder="1" applyAlignment="1">
      <alignment/>
    </xf>
    <xf numFmtId="0" fontId="2" fillId="0" borderId="28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7" xfId="0" applyFont="1" applyBorder="1" applyAlignment="1">
      <alignment horizontal="center" wrapText="1"/>
    </xf>
    <xf numFmtId="4" fontId="2" fillId="5" borderId="15" xfId="0" applyNumberFormat="1" applyFont="1" applyFill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2" xfId="0" applyNumberFormat="1" applyFont="1" applyBorder="1" applyAlignment="1">
      <alignment wrapText="1"/>
    </xf>
    <xf numFmtId="0" fontId="2" fillId="0" borderId="6" xfId="0" applyNumberFormat="1" applyFont="1" applyBorder="1" applyAlignment="1">
      <alignment horizontal="center" wrapText="1"/>
    </xf>
    <xf numFmtId="0" fontId="2" fillId="0" borderId="22" xfId="0" applyNumberFormat="1" applyFont="1" applyBorder="1" applyAlignment="1">
      <alignment wrapText="1"/>
    </xf>
    <xf numFmtId="0" fontId="2" fillId="0" borderId="7" xfId="0" applyFont="1" applyBorder="1" applyAlignment="1">
      <alignment/>
    </xf>
    <xf numFmtId="4" fontId="2" fillId="5" borderId="6" xfId="0" applyNumberFormat="1" applyFont="1" applyFill="1" applyBorder="1" applyAlignment="1">
      <alignment horizontal="center" wrapText="1"/>
    </xf>
    <xf numFmtId="4" fontId="2" fillId="2" borderId="20" xfId="0" applyNumberFormat="1" applyFont="1" applyFill="1" applyBorder="1" applyAlignment="1">
      <alignment horizontal="center" wrapText="1"/>
    </xf>
    <xf numFmtId="4" fontId="2" fillId="2" borderId="8" xfId="0" applyNumberFormat="1" applyFont="1" applyFill="1" applyBorder="1" applyAlignment="1">
      <alignment horizontal="center" wrapText="1"/>
    </xf>
    <xf numFmtId="4" fontId="2" fillId="0" borderId="0" xfId="0" applyNumberFormat="1" applyFont="1" applyBorder="1" applyAlignment="1">
      <alignment/>
    </xf>
    <xf numFmtId="4" fontId="2" fillId="0" borderId="21" xfId="0" applyNumberFormat="1" applyFont="1" applyFill="1" applyBorder="1" applyAlignment="1">
      <alignment horizontal="center" wrapText="1"/>
    </xf>
    <xf numFmtId="4" fontId="2" fillId="0" borderId="18" xfId="0" applyNumberFormat="1" applyFont="1" applyFill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2" fillId="0" borderId="32" xfId="0" applyFont="1" applyBorder="1" applyAlignment="1">
      <alignment horizontal="center" wrapText="1"/>
    </xf>
    <xf numFmtId="0" fontId="2" fillId="0" borderId="33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11" fillId="6" borderId="2" xfId="0" applyFont="1" applyFill="1" applyBorder="1" applyAlignment="1">
      <alignment horizontal="center" wrapText="1"/>
    </xf>
    <xf numFmtId="0" fontId="11" fillId="6" borderId="3" xfId="0" applyFont="1" applyFill="1" applyBorder="1" applyAlignment="1">
      <alignment horizontal="center" wrapText="1"/>
    </xf>
    <xf numFmtId="0" fontId="11" fillId="6" borderId="3" xfId="0" applyFont="1" applyFill="1" applyBorder="1" applyAlignment="1">
      <alignment horizontal="left" wrapText="1"/>
    </xf>
    <xf numFmtId="0" fontId="2" fillId="6" borderId="4" xfId="0" applyFont="1" applyFill="1" applyBorder="1" applyAlignment="1">
      <alignment horizontal="center" wrapText="1"/>
    </xf>
    <xf numFmtId="4" fontId="11" fillId="6" borderId="2" xfId="0" applyNumberFormat="1" applyFont="1" applyFill="1" applyBorder="1" applyAlignment="1">
      <alignment horizontal="center" wrapText="1"/>
    </xf>
    <xf numFmtId="0" fontId="2" fillId="0" borderId="6" xfId="0" applyFont="1" applyBorder="1" applyAlignment="1">
      <alignment horizontal="center"/>
    </xf>
    <xf numFmtId="4" fontId="2" fillId="0" borderId="12" xfId="0" applyNumberFormat="1" applyFont="1" applyFill="1" applyBorder="1" applyAlignment="1">
      <alignment horizontal="center" wrapText="1"/>
    </xf>
    <xf numFmtId="4" fontId="2" fillId="0" borderId="20" xfId="0" applyNumberFormat="1" applyFont="1" applyFill="1" applyBorder="1" applyAlignment="1">
      <alignment horizontal="center" wrapText="1"/>
    </xf>
    <xf numFmtId="4" fontId="2" fillId="0" borderId="21" xfId="0" applyNumberFormat="1" applyFont="1" applyFill="1" applyBorder="1" applyAlignment="1">
      <alignment horizontal="center" wrapText="1"/>
    </xf>
    <xf numFmtId="4" fontId="2" fillId="0" borderId="16" xfId="0" applyNumberFormat="1" applyFont="1" applyBorder="1" applyAlignment="1">
      <alignment horizontal="left" wrapText="1"/>
    </xf>
    <xf numFmtId="0" fontId="2" fillId="0" borderId="16" xfId="0" applyFont="1" applyBorder="1" applyAlignment="1">
      <alignment horizontal="center" wrapText="1"/>
    </xf>
    <xf numFmtId="4" fontId="2" fillId="0" borderId="16" xfId="0" applyNumberFormat="1" applyFont="1" applyBorder="1" applyAlignment="1">
      <alignment/>
    </xf>
    <xf numFmtId="4" fontId="2" fillId="0" borderId="20" xfId="0" applyNumberFormat="1" applyFont="1" applyBorder="1" applyAlignment="1">
      <alignment/>
    </xf>
    <xf numFmtId="0" fontId="2" fillId="0" borderId="19" xfId="0" applyFont="1" applyBorder="1" applyAlignment="1">
      <alignment horizontal="center" wrapText="1"/>
    </xf>
    <xf numFmtId="0" fontId="2" fillId="0" borderId="28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6" xfId="0" applyNumberFormat="1" applyFont="1" applyBorder="1" applyAlignment="1">
      <alignment wrapText="1"/>
    </xf>
    <xf numFmtId="0" fontId="2" fillId="0" borderId="24" xfId="0" applyFont="1" applyBorder="1" applyAlignment="1">
      <alignment/>
    </xf>
    <xf numFmtId="4" fontId="2" fillId="0" borderId="26" xfId="0" applyNumberFormat="1" applyFont="1" applyFill="1" applyBorder="1" applyAlignment="1">
      <alignment horizontal="center" wrapText="1"/>
    </xf>
    <xf numFmtId="0" fontId="2" fillId="0" borderId="22" xfId="0" applyNumberFormat="1" applyFont="1" applyBorder="1" applyAlignment="1">
      <alignment horizontal="center" wrapText="1"/>
    </xf>
    <xf numFmtId="4" fontId="2" fillId="0" borderId="25" xfId="0" applyNumberFormat="1" applyFont="1" applyFill="1" applyBorder="1" applyAlignment="1">
      <alignment horizontal="center" wrapText="1"/>
    </xf>
    <xf numFmtId="4" fontId="2" fillId="0" borderId="23" xfId="0" applyNumberFormat="1" applyFont="1" applyFill="1" applyBorder="1" applyAlignment="1">
      <alignment horizontal="center" wrapText="1"/>
    </xf>
    <xf numFmtId="3" fontId="7" fillId="0" borderId="0" xfId="0" applyNumberFormat="1" applyFont="1" applyAlignment="1">
      <alignment/>
    </xf>
    <xf numFmtId="4" fontId="2" fillId="0" borderId="17" xfId="0" applyNumberFormat="1" applyFont="1" applyBorder="1" applyAlignment="1">
      <alignment/>
    </xf>
    <xf numFmtId="0" fontId="11" fillId="0" borderId="27" xfId="0" applyFont="1" applyBorder="1" applyAlignment="1">
      <alignment horizontal="center" wrapText="1"/>
    </xf>
    <xf numFmtId="0" fontId="11" fillId="0" borderId="22" xfId="0" applyFont="1" applyBorder="1" applyAlignment="1">
      <alignment horizontal="center" wrapText="1"/>
    </xf>
    <xf numFmtId="0" fontId="11" fillId="0" borderId="22" xfId="0" applyFont="1" applyBorder="1" applyAlignment="1">
      <alignment horizontal="center"/>
    </xf>
    <xf numFmtId="0" fontId="11" fillId="0" borderId="22" xfId="0" applyFont="1" applyBorder="1" applyAlignment="1">
      <alignment horizontal="left" wrapText="1"/>
    </xf>
    <xf numFmtId="4" fontId="11" fillId="5" borderId="22" xfId="0" applyNumberFormat="1" applyFont="1" applyFill="1" applyBorder="1" applyAlignment="1">
      <alignment horizontal="center" wrapText="1"/>
    </xf>
    <xf numFmtId="4" fontId="11" fillId="5" borderId="20" xfId="0" applyNumberFormat="1" applyFont="1" applyFill="1" applyBorder="1" applyAlignment="1">
      <alignment horizontal="right" wrapText="1"/>
    </xf>
    <xf numFmtId="4" fontId="11" fillId="5" borderId="19" xfId="0" applyNumberFormat="1" applyFont="1" applyFill="1" applyBorder="1" applyAlignment="1">
      <alignment horizontal="center" wrapText="1"/>
    </xf>
    <xf numFmtId="4" fontId="11" fillId="5" borderId="12" xfId="0" applyNumberFormat="1" applyFont="1" applyFill="1" applyBorder="1" applyAlignment="1">
      <alignment horizontal="center" wrapText="1"/>
    </xf>
    <xf numFmtId="4" fontId="11" fillId="5" borderId="25" xfId="0" applyNumberFormat="1" applyFont="1" applyFill="1" applyBorder="1" applyAlignment="1">
      <alignment horizontal="center" wrapText="1"/>
    </xf>
    <xf numFmtId="4" fontId="11" fillId="5" borderId="23" xfId="0" applyNumberFormat="1" applyFont="1" applyFill="1" applyBorder="1" applyAlignment="1">
      <alignment horizontal="center" wrapText="1"/>
    </xf>
    <xf numFmtId="4" fontId="11" fillId="5" borderId="26" xfId="0" applyNumberFormat="1" applyFont="1" applyFill="1" applyBorder="1" applyAlignment="1">
      <alignment horizontal="center" wrapText="1"/>
    </xf>
    <xf numFmtId="0" fontId="1" fillId="0" borderId="0" xfId="0" applyFont="1" applyAlignment="1">
      <alignment/>
    </xf>
    <xf numFmtId="4" fontId="2" fillId="0" borderId="8" xfId="0" applyNumberFormat="1" applyFont="1" applyFill="1" applyBorder="1" applyAlignment="1">
      <alignment horizontal="center" wrapText="1"/>
    </xf>
    <xf numFmtId="4" fontId="2" fillId="0" borderId="29" xfId="0" applyNumberFormat="1" applyFont="1" applyFill="1" applyBorder="1" applyAlignment="1">
      <alignment horizontal="center" wrapText="1"/>
    </xf>
    <xf numFmtId="4" fontId="2" fillId="0" borderId="8" xfId="0" applyNumberFormat="1" applyFont="1" applyFill="1" applyBorder="1" applyAlignment="1">
      <alignment horizontal="left" wrapText="1"/>
    </xf>
    <xf numFmtId="4" fontId="2" fillId="0" borderId="29" xfId="0" applyNumberFormat="1" applyFont="1" applyFill="1" applyBorder="1" applyAlignment="1">
      <alignment horizontal="left" wrapText="1"/>
    </xf>
    <xf numFmtId="4" fontId="2" fillId="0" borderId="30" xfId="0" applyNumberFormat="1" applyFont="1" applyFill="1" applyBorder="1" applyAlignment="1">
      <alignment horizontal="center" wrapText="1"/>
    </xf>
    <xf numFmtId="0" fontId="11" fillId="0" borderId="28" xfId="0" applyFont="1" applyBorder="1" applyAlignment="1">
      <alignment horizontal="center" wrapText="1"/>
    </xf>
    <xf numFmtId="0" fontId="11" fillId="0" borderId="6" xfId="0" applyFont="1" applyBorder="1" applyAlignment="1">
      <alignment horizontal="center"/>
    </xf>
    <xf numFmtId="0" fontId="11" fillId="0" borderId="12" xfId="0" applyFont="1" applyBorder="1" applyAlignment="1">
      <alignment/>
    </xf>
    <xf numFmtId="4" fontId="11" fillId="5" borderId="6" xfId="0" applyNumberFormat="1" applyFont="1" applyFill="1" applyBorder="1" applyAlignment="1">
      <alignment horizontal="center" wrapText="1"/>
    </xf>
    <xf numFmtId="0" fontId="11" fillId="6" borderId="35" xfId="0" applyFont="1" applyFill="1" applyBorder="1" applyAlignment="1">
      <alignment horizontal="center" wrapText="1"/>
    </xf>
    <xf numFmtId="4" fontId="2" fillId="2" borderId="24" xfId="0" applyNumberFormat="1" applyFont="1" applyFill="1" applyBorder="1" applyAlignment="1">
      <alignment horizontal="right" wrapText="1"/>
    </xf>
    <xf numFmtId="4" fontId="2" fillId="2" borderId="24" xfId="0" applyNumberFormat="1" applyFont="1" applyFill="1" applyBorder="1" applyAlignment="1">
      <alignment horizontal="center" wrapText="1"/>
    </xf>
    <xf numFmtId="0" fontId="12" fillId="0" borderId="0" xfId="0" applyFont="1" applyAlignment="1">
      <alignment/>
    </xf>
    <xf numFmtId="4" fontId="11" fillId="5" borderId="25" xfId="0" applyNumberFormat="1" applyFont="1" applyFill="1" applyBorder="1" applyAlignment="1">
      <alignment horizontal="center" wrapText="1"/>
    </xf>
    <xf numFmtId="4" fontId="11" fillId="5" borderId="23" xfId="0" applyNumberFormat="1" applyFont="1" applyFill="1" applyBorder="1" applyAlignment="1">
      <alignment horizontal="center" wrapText="1"/>
    </xf>
    <xf numFmtId="0" fontId="2" fillId="0" borderId="6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4" borderId="2" xfId="0" applyFont="1" applyFill="1" applyBorder="1" applyAlignment="1">
      <alignment horizontal="center" wrapText="1"/>
    </xf>
    <xf numFmtId="0" fontId="2" fillId="4" borderId="35" xfId="0" applyFont="1" applyFill="1" applyBorder="1" applyAlignment="1">
      <alignment horizontal="center" wrapText="1"/>
    </xf>
    <xf numFmtId="4" fontId="11" fillId="6" borderId="2" xfId="0" applyNumberFormat="1" applyFont="1" applyFill="1" applyBorder="1" applyAlignment="1">
      <alignment horizontal="center" wrapText="1"/>
    </xf>
    <xf numFmtId="4" fontId="11" fillId="6" borderId="35" xfId="0" applyNumberFormat="1" applyFont="1" applyFill="1" applyBorder="1" applyAlignment="1">
      <alignment horizontal="center" wrapText="1"/>
    </xf>
    <xf numFmtId="4" fontId="2" fillId="2" borderId="25" xfId="0" applyNumberFormat="1" applyFont="1" applyFill="1" applyBorder="1" applyAlignment="1">
      <alignment horizontal="center" wrapText="1"/>
    </xf>
    <xf numFmtId="4" fontId="2" fillId="2" borderId="23" xfId="0" applyNumberFormat="1" applyFont="1" applyFill="1" applyBorder="1" applyAlignment="1">
      <alignment horizontal="center" wrapText="1"/>
    </xf>
    <xf numFmtId="4" fontId="11" fillId="5" borderId="20" xfId="0" applyNumberFormat="1" applyFont="1" applyFill="1" applyBorder="1" applyAlignment="1">
      <alignment horizontal="center" wrapText="1"/>
    </xf>
    <xf numFmtId="4" fontId="11" fillId="5" borderId="19" xfId="0" applyNumberFormat="1" applyFont="1" applyFill="1" applyBorder="1" applyAlignment="1">
      <alignment horizontal="center" wrapText="1"/>
    </xf>
    <xf numFmtId="4" fontId="11" fillId="5" borderId="26" xfId="0" applyNumberFormat="1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5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/>
    </xf>
    <xf numFmtId="0" fontId="2" fillId="4" borderId="35" xfId="0" applyFont="1" applyFill="1" applyBorder="1" applyAlignment="1">
      <alignment horizontal="center"/>
    </xf>
    <xf numFmtId="0" fontId="2" fillId="3" borderId="36" xfId="0" applyFont="1" applyFill="1" applyBorder="1" applyAlignment="1">
      <alignment horizontal="center" vertical="center"/>
    </xf>
    <xf numFmtId="0" fontId="2" fillId="3" borderId="37" xfId="0" applyFont="1" applyFill="1" applyBorder="1" applyAlignment="1">
      <alignment horizontal="center" vertical="center"/>
    </xf>
    <xf numFmtId="0" fontId="2" fillId="3" borderId="38" xfId="0" applyFont="1" applyFill="1" applyBorder="1" applyAlignment="1">
      <alignment horizontal="center" vertical="center"/>
    </xf>
    <xf numFmtId="0" fontId="2" fillId="3" borderId="36" xfId="0" applyFont="1" applyFill="1" applyBorder="1" applyAlignment="1">
      <alignment horizontal="center" vertical="center" wrapText="1"/>
    </xf>
    <xf numFmtId="0" fontId="2" fillId="3" borderId="37" xfId="0" applyFont="1" applyFill="1" applyBorder="1" applyAlignment="1">
      <alignment horizontal="center" vertical="center" wrapText="1"/>
    </xf>
    <xf numFmtId="0" fontId="2" fillId="3" borderId="38" xfId="0" applyFont="1" applyFill="1" applyBorder="1" applyAlignment="1">
      <alignment horizontal="center" vertical="center" wrapText="1"/>
    </xf>
    <xf numFmtId="4" fontId="2" fillId="2" borderId="8" xfId="0" applyNumberFormat="1" applyFont="1" applyFill="1" applyBorder="1" applyAlignment="1">
      <alignment horizontal="center" wrapText="1"/>
    </xf>
    <xf numFmtId="4" fontId="2" fillId="2" borderId="29" xfId="0" applyNumberFormat="1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35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5" xfId="0" applyFont="1" applyFill="1" applyBorder="1" applyAlignment="1">
      <alignment horizontal="center"/>
    </xf>
    <xf numFmtId="4" fontId="11" fillId="5" borderId="21" xfId="0" applyNumberFormat="1" applyFont="1" applyFill="1" applyBorder="1" applyAlignment="1">
      <alignment horizontal="center" wrapText="1"/>
    </xf>
    <xf numFmtId="0" fontId="2" fillId="0" borderId="6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61"/>
  <sheetViews>
    <sheetView tabSelected="1" workbookViewId="0" topLeftCell="A16">
      <selection activeCell="D26" sqref="D26:D27"/>
    </sheetView>
  </sheetViews>
  <sheetFormatPr defaultColWidth="9.140625" defaultRowHeight="12.75"/>
  <cols>
    <col min="1" max="1" width="3.7109375" style="1" customWidth="1"/>
    <col min="2" max="2" width="5.57421875" style="1" customWidth="1"/>
    <col min="3" max="3" width="6.57421875" style="1" customWidth="1"/>
    <col min="4" max="4" width="23.140625" style="1" customWidth="1"/>
    <col min="5" max="5" width="13.57421875" style="1" hidden="1" customWidth="1"/>
    <col min="6" max="6" width="9.28125" style="1" customWidth="1"/>
    <col min="7" max="7" width="11.8515625" style="1" customWidth="1"/>
    <col min="8" max="8" width="10.00390625" style="1" customWidth="1"/>
    <col min="9" max="9" width="4.140625" style="1" customWidth="1"/>
    <col min="10" max="10" width="10.00390625" style="1" customWidth="1"/>
    <col min="11" max="11" width="4.57421875" style="1" customWidth="1"/>
    <col min="12" max="12" width="12.421875" style="1" customWidth="1"/>
    <col min="13" max="13" width="4.140625" style="1" customWidth="1"/>
    <col min="14" max="14" width="10.28125" style="1" customWidth="1"/>
    <col min="15" max="15" width="4.7109375" style="1" customWidth="1"/>
    <col min="16" max="16" width="9.28125" style="1" customWidth="1"/>
    <col min="17" max="17" width="3.421875" style="1" customWidth="1"/>
    <col min="18" max="18" width="10.7109375" style="1" customWidth="1"/>
    <col min="19" max="19" width="3.28125" style="1" customWidth="1"/>
    <col min="20" max="16384" width="9.140625" style="1" customWidth="1"/>
  </cols>
  <sheetData>
    <row r="2" spans="2:14" ht="12.75">
      <c r="B2" s="2"/>
      <c r="N2" s="1" t="s">
        <v>99</v>
      </c>
    </row>
    <row r="3" spans="2:14" ht="12.75">
      <c r="B3" s="2"/>
      <c r="N3" s="1" t="s">
        <v>48</v>
      </c>
    </row>
    <row r="4" spans="2:14" ht="12.75">
      <c r="B4" s="2"/>
      <c r="N4" s="1" t="s">
        <v>71</v>
      </c>
    </row>
    <row r="5" spans="2:14" ht="13.5" customHeight="1">
      <c r="B5" s="2"/>
      <c r="H5" s="3"/>
      <c r="I5" s="4"/>
      <c r="J5" s="4"/>
      <c r="K5" s="4"/>
      <c r="L5" s="4"/>
      <c r="M5" s="4"/>
      <c r="N5" s="1" t="s">
        <v>10</v>
      </c>
    </row>
    <row r="6" spans="1:16" ht="15">
      <c r="A6" s="5"/>
      <c r="B6" s="14" t="s">
        <v>49</v>
      </c>
      <c r="C6" s="15"/>
      <c r="D6" s="15"/>
      <c r="E6" s="6"/>
      <c r="N6" s="3" t="s">
        <v>70</v>
      </c>
      <c r="O6" s="4"/>
      <c r="P6" s="4"/>
    </row>
    <row r="7" spans="1:7" ht="15">
      <c r="A7" s="6"/>
      <c r="B7" s="14" t="s">
        <v>0</v>
      </c>
      <c r="C7" s="16"/>
      <c r="D7" s="17"/>
      <c r="E7" s="7"/>
      <c r="F7" s="8"/>
      <c r="G7" s="8"/>
    </row>
    <row r="8" ht="11.25" customHeight="1" thickBot="1"/>
    <row r="9" spans="1:19" ht="21" customHeight="1" thickBot="1">
      <c r="A9" s="199" t="s">
        <v>1</v>
      </c>
      <c r="B9" s="199" t="s">
        <v>2</v>
      </c>
      <c r="C9" s="202" t="s">
        <v>29</v>
      </c>
      <c r="D9" s="199" t="s">
        <v>3</v>
      </c>
      <c r="E9" s="199" t="s">
        <v>4</v>
      </c>
      <c r="F9" s="202" t="s">
        <v>5</v>
      </c>
      <c r="G9" s="202" t="s">
        <v>60</v>
      </c>
      <c r="H9" s="207" t="s">
        <v>14</v>
      </c>
      <c r="I9" s="208"/>
      <c r="J9" s="208"/>
      <c r="K9" s="208"/>
      <c r="L9" s="208"/>
      <c r="M9" s="208"/>
      <c r="N9" s="208"/>
      <c r="O9" s="208"/>
      <c r="P9" s="208"/>
      <c r="Q9" s="208"/>
      <c r="R9" s="208"/>
      <c r="S9" s="209"/>
    </row>
    <row r="10" spans="1:19" ht="13.5" thickBot="1">
      <c r="A10" s="200"/>
      <c r="B10" s="200"/>
      <c r="C10" s="203"/>
      <c r="D10" s="200"/>
      <c r="E10" s="200"/>
      <c r="F10" s="203"/>
      <c r="G10" s="203"/>
      <c r="H10" s="23">
        <v>2005</v>
      </c>
      <c r="I10" s="24"/>
      <c r="J10" s="24"/>
      <c r="K10" s="24"/>
      <c r="L10" s="24"/>
      <c r="M10" s="24"/>
      <c r="N10" s="24"/>
      <c r="O10" s="24"/>
      <c r="P10" s="210">
        <v>2006</v>
      </c>
      <c r="Q10" s="211"/>
      <c r="R10" s="211"/>
      <c r="S10" s="212"/>
    </row>
    <row r="11" spans="1:19" ht="36" customHeight="1" thickBot="1">
      <c r="A11" s="201"/>
      <c r="B11" s="201"/>
      <c r="C11" s="204"/>
      <c r="D11" s="201"/>
      <c r="E11" s="201"/>
      <c r="F11" s="204"/>
      <c r="G11" s="204"/>
      <c r="H11" s="195" t="s">
        <v>25</v>
      </c>
      <c r="I11" s="196"/>
      <c r="J11" s="195" t="s">
        <v>26</v>
      </c>
      <c r="K11" s="196"/>
      <c r="L11" s="195" t="s">
        <v>27</v>
      </c>
      <c r="M11" s="196"/>
      <c r="N11" s="195" t="s">
        <v>30</v>
      </c>
      <c r="O11" s="196"/>
      <c r="P11" s="195" t="s">
        <v>6</v>
      </c>
      <c r="Q11" s="196"/>
      <c r="R11" s="195" t="s">
        <v>7</v>
      </c>
      <c r="S11" s="196"/>
    </row>
    <row r="12" spans="1:19" ht="17.25" customHeight="1" thickBot="1">
      <c r="A12" s="25">
        <v>1</v>
      </c>
      <c r="B12" s="25">
        <v>2</v>
      </c>
      <c r="C12" s="25">
        <v>3</v>
      </c>
      <c r="D12" s="25">
        <v>4</v>
      </c>
      <c r="E12" s="25">
        <v>5</v>
      </c>
      <c r="F12" s="25">
        <v>5</v>
      </c>
      <c r="G12" s="25">
        <v>6</v>
      </c>
      <c r="H12" s="186">
        <v>7</v>
      </c>
      <c r="I12" s="187"/>
      <c r="J12" s="186">
        <v>8</v>
      </c>
      <c r="K12" s="187"/>
      <c r="L12" s="186">
        <v>9</v>
      </c>
      <c r="M12" s="187"/>
      <c r="N12" s="186">
        <v>10</v>
      </c>
      <c r="O12" s="187"/>
      <c r="P12" s="197">
        <v>11</v>
      </c>
      <c r="Q12" s="198"/>
      <c r="R12" s="197">
        <v>12</v>
      </c>
      <c r="S12" s="198"/>
    </row>
    <row r="13" spans="1:19" ht="26.25" customHeight="1">
      <c r="A13" s="26" t="s">
        <v>8</v>
      </c>
      <c r="B13" s="27" t="s">
        <v>31</v>
      </c>
      <c r="C13" s="27" t="s">
        <v>32</v>
      </c>
      <c r="D13" s="28" t="s">
        <v>72</v>
      </c>
      <c r="E13" s="27" t="s">
        <v>12</v>
      </c>
      <c r="F13" s="29" t="s">
        <v>84</v>
      </c>
      <c r="G13" s="30">
        <v>1389707</v>
      </c>
      <c r="H13" s="31">
        <f>SUM(J13,L13)</f>
        <v>1209387</v>
      </c>
      <c r="I13" s="32"/>
      <c r="J13" s="33">
        <v>109387</v>
      </c>
      <c r="K13" s="33"/>
      <c r="L13" s="34">
        <v>1100000</v>
      </c>
      <c r="M13" s="33" t="s">
        <v>16</v>
      </c>
      <c r="N13" s="35"/>
      <c r="O13" s="36"/>
      <c r="P13" s="37">
        <v>0</v>
      </c>
      <c r="Q13" s="33"/>
      <c r="R13" s="35">
        <v>0</v>
      </c>
      <c r="S13" s="38"/>
    </row>
    <row r="14" spans="1:19" ht="114.75" customHeight="1">
      <c r="A14" s="39"/>
      <c r="B14" s="40"/>
      <c r="C14" s="40"/>
      <c r="D14" s="41"/>
      <c r="E14" s="40"/>
      <c r="F14" s="40"/>
      <c r="G14" s="42"/>
      <c r="H14" s="43"/>
      <c r="I14" s="22"/>
      <c r="J14" s="44"/>
      <c r="K14" s="44"/>
      <c r="L14" s="142" t="s">
        <v>92</v>
      </c>
      <c r="M14" s="44"/>
      <c r="N14" s="45"/>
      <c r="O14" s="44"/>
      <c r="P14" s="46"/>
      <c r="Q14" s="44"/>
      <c r="R14" s="45"/>
      <c r="S14" s="47"/>
    </row>
    <row r="15" spans="1:19" ht="49.5" customHeight="1">
      <c r="A15" s="73" t="s">
        <v>9</v>
      </c>
      <c r="B15" s="29">
        <v>10</v>
      </c>
      <c r="C15" s="29">
        <v>1010</v>
      </c>
      <c r="D15" s="68" t="s">
        <v>62</v>
      </c>
      <c r="E15" s="29"/>
      <c r="F15" s="29" t="s">
        <v>63</v>
      </c>
      <c r="G15" s="69">
        <f>SUM(H15,N15,P15,R15)</f>
        <v>6000</v>
      </c>
      <c r="H15" s="70">
        <f>SUM(J15,L15)</f>
        <v>6000</v>
      </c>
      <c r="I15" s="79"/>
      <c r="J15" s="80">
        <v>6000</v>
      </c>
      <c r="K15" s="80"/>
      <c r="L15" s="81"/>
      <c r="M15" s="80"/>
      <c r="N15" s="81"/>
      <c r="O15" s="80"/>
      <c r="P15" s="37"/>
      <c r="Q15" s="76"/>
      <c r="R15" s="57"/>
      <c r="S15" s="82"/>
    </row>
    <row r="16" spans="1:19" ht="48.75" customHeight="1">
      <c r="A16" s="26">
        <v>3</v>
      </c>
      <c r="B16" s="27" t="s">
        <v>31</v>
      </c>
      <c r="C16" s="27" t="s">
        <v>32</v>
      </c>
      <c r="D16" s="28" t="s">
        <v>11</v>
      </c>
      <c r="E16" s="27" t="s">
        <v>12</v>
      </c>
      <c r="F16" s="27" t="s">
        <v>91</v>
      </c>
      <c r="G16" s="30">
        <v>1100000</v>
      </c>
      <c r="H16" s="31">
        <f>SUM(J16,L16)</f>
        <v>334000</v>
      </c>
      <c r="I16" s="48"/>
      <c r="J16" s="36">
        <v>110000</v>
      </c>
      <c r="K16" s="36"/>
      <c r="L16" s="49">
        <v>224000</v>
      </c>
      <c r="M16" s="36" t="s">
        <v>16</v>
      </c>
      <c r="N16" s="50">
        <v>766000</v>
      </c>
      <c r="O16" s="36" t="s">
        <v>41</v>
      </c>
      <c r="P16" s="50">
        <v>0</v>
      </c>
      <c r="Q16" s="51"/>
      <c r="R16" s="126">
        <v>0</v>
      </c>
      <c r="S16" s="52"/>
    </row>
    <row r="17" spans="1:19" ht="23.25" customHeight="1">
      <c r="A17" s="39"/>
      <c r="B17" s="40"/>
      <c r="C17" s="40"/>
      <c r="D17" s="41"/>
      <c r="E17" s="40"/>
      <c r="F17" s="40"/>
      <c r="G17" s="42"/>
      <c r="H17" s="43" t="s">
        <v>28</v>
      </c>
      <c r="I17" s="22"/>
      <c r="J17" s="44"/>
      <c r="K17" s="44"/>
      <c r="L17" s="45"/>
      <c r="M17" s="44"/>
      <c r="N17" s="45"/>
      <c r="O17" s="44"/>
      <c r="P17" s="46"/>
      <c r="Q17" s="44"/>
      <c r="R17" s="45"/>
      <c r="S17" s="47"/>
    </row>
    <row r="18" spans="1:19" ht="36.75" customHeight="1">
      <c r="A18" s="26">
        <v>4</v>
      </c>
      <c r="B18" s="27" t="s">
        <v>31</v>
      </c>
      <c r="C18" s="27" t="s">
        <v>32</v>
      </c>
      <c r="D18" s="28" t="s">
        <v>17</v>
      </c>
      <c r="E18" s="27" t="s">
        <v>12</v>
      </c>
      <c r="F18" s="27" t="s">
        <v>34</v>
      </c>
      <c r="G18" s="30">
        <f>SUM(H18,N18,P18,R18)</f>
        <v>200000</v>
      </c>
      <c r="H18" s="31">
        <f>SUM(J18,L18)</f>
        <v>200000</v>
      </c>
      <c r="I18" s="48"/>
      <c r="J18" s="36">
        <v>75000</v>
      </c>
      <c r="K18" s="36"/>
      <c r="L18" s="49">
        <v>125000</v>
      </c>
      <c r="M18" s="36" t="s">
        <v>16</v>
      </c>
      <c r="N18" s="50"/>
      <c r="O18" s="36"/>
      <c r="P18" s="50"/>
      <c r="Q18" s="36"/>
      <c r="R18" s="50"/>
      <c r="S18" s="52"/>
    </row>
    <row r="19" spans="1:19" ht="6" customHeight="1">
      <c r="A19" s="39"/>
      <c r="B19" s="40"/>
      <c r="C19" s="40"/>
      <c r="D19" s="41"/>
      <c r="E19" s="40"/>
      <c r="F19" s="40"/>
      <c r="G19" s="42"/>
      <c r="H19" s="53"/>
      <c r="I19" s="22"/>
      <c r="J19" s="44"/>
      <c r="K19" s="44"/>
      <c r="L19" s="45"/>
      <c r="M19" s="44"/>
      <c r="N19" s="46"/>
      <c r="O19" s="44"/>
      <c r="P19" s="46"/>
      <c r="Q19" s="44"/>
      <c r="R19" s="46"/>
      <c r="S19" s="47"/>
    </row>
    <row r="20" spans="1:19" ht="50.25" customHeight="1">
      <c r="A20" s="73">
        <v>5</v>
      </c>
      <c r="B20" s="54" t="s">
        <v>31</v>
      </c>
      <c r="C20" s="54" t="s">
        <v>32</v>
      </c>
      <c r="D20" s="75" t="s">
        <v>21</v>
      </c>
      <c r="E20" s="54" t="s">
        <v>12</v>
      </c>
      <c r="F20" s="54" t="s">
        <v>34</v>
      </c>
      <c r="G20" s="69">
        <f>SUM(H20,N20,P20,R20)</f>
        <v>160000</v>
      </c>
      <c r="H20" s="70">
        <f>SUM(J20,L20)</f>
        <v>80000</v>
      </c>
      <c r="I20" s="55"/>
      <c r="J20" s="56">
        <v>80000</v>
      </c>
      <c r="K20" s="56"/>
      <c r="L20" s="57"/>
      <c r="M20" s="56"/>
      <c r="N20" s="58">
        <v>80000</v>
      </c>
      <c r="O20" s="56" t="s">
        <v>42</v>
      </c>
      <c r="P20" s="58"/>
      <c r="Q20" s="56"/>
      <c r="R20" s="58"/>
      <c r="S20" s="59"/>
    </row>
    <row r="21" spans="1:19" ht="24" customHeight="1">
      <c r="A21" s="66">
        <v>6</v>
      </c>
      <c r="B21" s="27" t="s">
        <v>31</v>
      </c>
      <c r="C21" s="27" t="s">
        <v>32</v>
      </c>
      <c r="D21" s="214" t="s">
        <v>85</v>
      </c>
      <c r="E21" s="27"/>
      <c r="F21" s="27" t="s">
        <v>86</v>
      </c>
      <c r="G21" s="67">
        <f>SUM(H21,N21,P21,R21)</f>
        <v>300000</v>
      </c>
      <c r="H21" s="72">
        <f>SUM(J21,L21)</f>
        <v>300000</v>
      </c>
      <c r="I21" s="48"/>
      <c r="J21" s="36">
        <v>60000</v>
      </c>
      <c r="K21" s="36"/>
      <c r="L21" s="49">
        <v>240000</v>
      </c>
      <c r="M21" s="36" t="s">
        <v>82</v>
      </c>
      <c r="N21" s="50"/>
      <c r="O21" s="36"/>
      <c r="P21" s="50"/>
      <c r="Q21" s="36"/>
      <c r="R21" s="50"/>
      <c r="S21" s="52"/>
    </row>
    <row r="22" spans="1:19" ht="56.25" customHeight="1">
      <c r="A22" s="26"/>
      <c r="B22" s="29"/>
      <c r="C22" s="40"/>
      <c r="D22" s="215"/>
      <c r="E22" s="40"/>
      <c r="F22" s="27"/>
      <c r="G22" s="42"/>
      <c r="H22" s="31"/>
      <c r="I22" s="22"/>
      <c r="J22" s="44"/>
      <c r="K22" s="44"/>
      <c r="L22" s="142" t="s">
        <v>87</v>
      </c>
      <c r="M22" s="44"/>
      <c r="N22" s="46"/>
      <c r="O22" s="44"/>
      <c r="P22" s="46"/>
      <c r="Q22" s="44"/>
      <c r="R22" s="46"/>
      <c r="S22" s="47"/>
    </row>
    <row r="23" spans="1:19" s="11" customFormat="1" ht="21.75" customHeight="1">
      <c r="A23" s="60"/>
      <c r="B23" s="61"/>
      <c r="C23" s="62" t="s">
        <v>33</v>
      </c>
      <c r="D23" s="63"/>
      <c r="E23" s="64"/>
      <c r="F23" s="64"/>
      <c r="G23" s="65">
        <f>SUM(G13:G21)</f>
        <v>3155707</v>
      </c>
      <c r="H23" s="182">
        <f>SUM(H13,H15,H16,H18,H20,H21)</f>
        <v>2129387</v>
      </c>
      <c r="I23" s="183"/>
      <c r="J23" s="182">
        <f>SUM(J13,J15,J16,J18,J20,J21)</f>
        <v>440387</v>
      </c>
      <c r="K23" s="183"/>
      <c r="L23" s="182">
        <f>SUM(L13,L16,L18,L20,L21)</f>
        <v>1689000</v>
      </c>
      <c r="M23" s="183"/>
      <c r="N23" s="182">
        <f>SUM(N13,N16,N18,N20)</f>
        <v>846000</v>
      </c>
      <c r="O23" s="183"/>
      <c r="P23" s="182">
        <f>SUM(P13,P16,P18,P20)</f>
        <v>0</v>
      </c>
      <c r="Q23" s="183"/>
      <c r="R23" s="182">
        <f>SUM(R13,R16,R18,R20)</f>
        <v>0</v>
      </c>
      <c r="S23" s="194"/>
    </row>
    <row r="24" spans="1:19" ht="26.25" customHeight="1">
      <c r="A24" s="73">
        <v>7</v>
      </c>
      <c r="B24" s="54">
        <v>600</v>
      </c>
      <c r="C24" s="54">
        <v>60016</v>
      </c>
      <c r="D24" s="75" t="s">
        <v>35</v>
      </c>
      <c r="E24" s="54" t="s">
        <v>12</v>
      </c>
      <c r="F24" s="54" t="s">
        <v>34</v>
      </c>
      <c r="G24" s="69">
        <f>SUM(H24,N24,P24,R24)</f>
        <v>90000</v>
      </c>
      <c r="H24" s="70">
        <f aca="true" t="shared" si="0" ref="H24:H31">SUM(J24,L24)</f>
        <v>45000</v>
      </c>
      <c r="I24" s="55"/>
      <c r="J24" s="57">
        <v>45000</v>
      </c>
      <c r="K24" s="56"/>
      <c r="L24" s="57"/>
      <c r="M24" s="76"/>
      <c r="N24" s="58">
        <v>45000</v>
      </c>
      <c r="O24" s="56" t="s">
        <v>43</v>
      </c>
      <c r="P24" s="58"/>
      <c r="Q24" s="56"/>
      <c r="R24" s="58"/>
      <c r="S24" s="59"/>
    </row>
    <row r="25" spans="1:19" ht="26.25" customHeight="1">
      <c r="A25" s="73">
        <v>8</v>
      </c>
      <c r="B25" s="54">
        <v>600</v>
      </c>
      <c r="C25" s="54">
        <v>60016</v>
      </c>
      <c r="D25" s="75" t="s">
        <v>78</v>
      </c>
      <c r="E25" s="54"/>
      <c r="F25" s="54" t="s">
        <v>34</v>
      </c>
      <c r="G25" s="69">
        <f>SUM(H25,N25,P25,R25)</f>
        <v>100000</v>
      </c>
      <c r="H25" s="70">
        <f>SUM(J25,L25)</f>
        <v>30000</v>
      </c>
      <c r="I25" s="55"/>
      <c r="J25" s="56">
        <v>30000</v>
      </c>
      <c r="K25" s="56"/>
      <c r="L25" s="57"/>
      <c r="M25" s="56"/>
      <c r="N25" s="58">
        <v>70000</v>
      </c>
      <c r="O25" s="56" t="s">
        <v>73</v>
      </c>
      <c r="P25" s="58"/>
      <c r="Q25" s="56"/>
      <c r="R25" s="58"/>
      <c r="S25" s="59"/>
    </row>
    <row r="26" spans="1:19" ht="16.5" customHeight="1">
      <c r="A26" s="66">
        <v>9</v>
      </c>
      <c r="B26" s="27">
        <v>600</v>
      </c>
      <c r="C26" s="27">
        <v>60016</v>
      </c>
      <c r="D26" s="214" t="s">
        <v>88</v>
      </c>
      <c r="E26" s="27" t="s">
        <v>13</v>
      </c>
      <c r="F26" s="27" t="s">
        <v>34</v>
      </c>
      <c r="G26" s="67">
        <f>SUM(H26,N26,P26,R26)</f>
        <v>150000</v>
      </c>
      <c r="H26" s="72">
        <f>SUM(J26,L26)</f>
        <v>150000</v>
      </c>
      <c r="I26" s="48"/>
      <c r="J26" s="36">
        <v>30000</v>
      </c>
      <c r="K26" s="36"/>
      <c r="L26" s="49">
        <v>120000</v>
      </c>
      <c r="M26" s="36" t="s">
        <v>82</v>
      </c>
      <c r="N26" s="50"/>
      <c r="O26" s="36"/>
      <c r="P26" s="50"/>
      <c r="Q26" s="36"/>
      <c r="R26" s="50"/>
      <c r="S26" s="52"/>
    </row>
    <row r="27" spans="1:19" ht="55.5" customHeight="1">
      <c r="A27" s="39"/>
      <c r="B27" s="40"/>
      <c r="C27" s="143"/>
      <c r="D27" s="215"/>
      <c r="E27" s="40"/>
      <c r="F27" s="40"/>
      <c r="G27" s="42"/>
      <c r="H27" s="43"/>
      <c r="I27" s="22"/>
      <c r="J27" s="44"/>
      <c r="K27" s="44"/>
      <c r="L27" s="142" t="s">
        <v>89</v>
      </c>
      <c r="M27" s="44"/>
      <c r="N27" s="46"/>
      <c r="O27" s="44"/>
      <c r="P27" s="46"/>
      <c r="Q27" s="44"/>
      <c r="R27" s="46"/>
      <c r="S27" s="47"/>
    </row>
    <row r="28" spans="1:19" ht="38.25" customHeight="1">
      <c r="A28" s="73">
        <v>10</v>
      </c>
      <c r="B28" s="54">
        <v>600</v>
      </c>
      <c r="C28" s="74">
        <v>60016</v>
      </c>
      <c r="D28" s="75" t="s">
        <v>64</v>
      </c>
      <c r="E28" s="54"/>
      <c r="F28" s="54" t="s">
        <v>34</v>
      </c>
      <c r="G28" s="69">
        <f>SUM(H28,N28,P28,R28)</f>
        <v>40000</v>
      </c>
      <c r="H28" s="70">
        <f t="shared" si="0"/>
        <v>40000</v>
      </c>
      <c r="I28" s="55"/>
      <c r="J28" s="56">
        <v>40000</v>
      </c>
      <c r="K28" s="56"/>
      <c r="L28" s="57"/>
      <c r="M28" s="56"/>
      <c r="N28" s="58"/>
      <c r="O28" s="56"/>
      <c r="P28" s="58"/>
      <c r="Q28" s="56"/>
      <c r="R28" s="58"/>
      <c r="S28" s="59"/>
    </row>
    <row r="29" spans="1:19" ht="37.5" customHeight="1">
      <c r="A29" s="73">
        <v>11</v>
      </c>
      <c r="B29" s="54">
        <v>600</v>
      </c>
      <c r="C29" s="74">
        <v>60016</v>
      </c>
      <c r="D29" s="75" t="s">
        <v>22</v>
      </c>
      <c r="E29" s="54" t="s">
        <v>12</v>
      </c>
      <c r="F29" s="54" t="s">
        <v>34</v>
      </c>
      <c r="G29" s="69">
        <f>SUM(H29,N29,P29,R29)</f>
        <v>80000</v>
      </c>
      <c r="H29" s="70">
        <f t="shared" si="0"/>
        <v>40000</v>
      </c>
      <c r="I29" s="55"/>
      <c r="J29" s="56">
        <v>40000</v>
      </c>
      <c r="K29" s="56"/>
      <c r="L29" s="57"/>
      <c r="M29" s="56"/>
      <c r="N29" s="58">
        <v>40000</v>
      </c>
      <c r="O29" s="56" t="s">
        <v>43</v>
      </c>
      <c r="P29" s="58"/>
      <c r="Q29" s="56"/>
      <c r="R29" s="58"/>
      <c r="S29" s="59"/>
    </row>
    <row r="30" spans="1:19" s="168" customFormat="1" ht="18.75" customHeight="1">
      <c r="A30" s="157"/>
      <c r="B30" s="158"/>
      <c r="C30" s="159" t="s">
        <v>18</v>
      </c>
      <c r="D30" s="160"/>
      <c r="E30" s="158"/>
      <c r="F30" s="158"/>
      <c r="G30" s="161">
        <f>SUM(G24:G29)</f>
        <v>460000</v>
      </c>
      <c r="H30" s="162">
        <f t="shared" si="0"/>
        <v>305000</v>
      </c>
      <c r="I30" s="163"/>
      <c r="J30" s="164">
        <f>SUM(J24:J29)</f>
        <v>185000</v>
      </c>
      <c r="K30" s="164"/>
      <c r="L30" s="165">
        <f aca="true" t="shared" si="1" ref="L30:R30">SUM(L24:L29)</f>
        <v>120000</v>
      </c>
      <c r="M30" s="166"/>
      <c r="N30" s="164">
        <f t="shared" si="1"/>
        <v>155000</v>
      </c>
      <c r="O30" s="164"/>
      <c r="P30" s="165">
        <f t="shared" si="1"/>
        <v>0</v>
      </c>
      <c r="Q30" s="166"/>
      <c r="R30" s="164">
        <f t="shared" si="1"/>
        <v>0</v>
      </c>
      <c r="S30" s="167"/>
    </row>
    <row r="31" spans="1:19" s="11" customFormat="1" ht="13.5" customHeight="1">
      <c r="A31" s="110">
        <v>12</v>
      </c>
      <c r="B31" s="96">
        <v>754</v>
      </c>
      <c r="C31" s="104">
        <v>75412</v>
      </c>
      <c r="D31" s="216" t="s">
        <v>40</v>
      </c>
      <c r="E31" s="105"/>
      <c r="F31" s="96" t="s">
        <v>34</v>
      </c>
      <c r="G31" s="123">
        <f>SUM(H31,N31)</f>
        <v>380000</v>
      </c>
      <c r="H31" s="124">
        <f t="shared" si="0"/>
        <v>45000</v>
      </c>
      <c r="I31" s="106"/>
      <c r="J31" s="107">
        <v>45000</v>
      </c>
      <c r="K31" s="108"/>
      <c r="L31" s="107"/>
      <c r="M31" s="108"/>
      <c r="N31" s="107">
        <v>335000</v>
      </c>
      <c r="O31" s="83"/>
      <c r="P31" s="107"/>
      <c r="Q31" s="83"/>
      <c r="R31" s="107"/>
      <c r="S31" s="127"/>
    </row>
    <row r="32" spans="1:19" s="11" customFormat="1" ht="36.75" customHeight="1">
      <c r="A32" s="118"/>
      <c r="B32" s="97"/>
      <c r="C32" s="98"/>
      <c r="D32" s="217"/>
      <c r="E32" s="93"/>
      <c r="F32" s="97"/>
      <c r="G32" s="117"/>
      <c r="H32" s="125"/>
      <c r="I32" s="99"/>
      <c r="J32" s="100"/>
      <c r="K32" s="101"/>
      <c r="L32" s="100"/>
      <c r="M32" s="101"/>
      <c r="N32" s="100" t="s">
        <v>79</v>
      </c>
      <c r="O32" s="102" t="s">
        <v>44</v>
      </c>
      <c r="P32" s="100"/>
      <c r="Q32" s="103"/>
      <c r="R32" s="100"/>
      <c r="S32" s="128"/>
    </row>
    <row r="33" spans="1:19" ht="14.25" customHeight="1">
      <c r="A33" s="66">
        <v>13</v>
      </c>
      <c r="B33" s="27">
        <v>750</v>
      </c>
      <c r="C33" s="71">
        <v>75023</v>
      </c>
      <c r="D33" s="214" t="s">
        <v>90</v>
      </c>
      <c r="E33" s="27" t="s">
        <v>12</v>
      </c>
      <c r="F33" s="27" t="s">
        <v>34</v>
      </c>
      <c r="G33" s="123">
        <f>SUM(H33,N14,P33,R33,N33)</f>
        <v>120000</v>
      </c>
      <c r="H33" s="72">
        <f>SUM(J33,L33)</f>
        <v>120000</v>
      </c>
      <c r="I33" s="48"/>
      <c r="J33" s="49">
        <v>25000</v>
      </c>
      <c r="K33" s="51"/>
      <c r="L33" s="49">
        <v>95000</v>
      </c>
      <c r="M33" s="51" t="s">
        <v>82</v>
      </c>
      <c r="N33" s="145"/>
      <c r="O33" s="77"/>
      <c r="P33" s="50"/>
      <c r="Q33" s="36"/>
      <c r="R33" s="50"/>
      <c r="S33" s="52"/>
    </row>
    <row r="34" spans="1:19" ht="55.5" customHeight="1">
      <c r="A34" s="39"/>
      <c r="B34" s="40"/>
      <c r="C34" s="143"/>
      <c r="D34" s="215"/>
      <c r="E34" s="84"/>
      <c r="F34" s="40"/>
      <c r="G34" s="117"/>
      <c r="H34" s="43"/>
      <c r="I34" s="22"/>
      <c r="J34" s="45"/>
      <c r="K34" s="78"/>
      <c r="L34" s="142" t="s">
        <v>87</v>
      </c>
      <c r="M34" s="78"/>
      <c r="N34" s="144"/>
      <c r="O34" s="156"/>
      <c r="P34" s="46"/>
      <c r="Q34" s="44"/>
      <c r="R34" s="46"/>
      <c r="S34" s="47"/>
    </row>
    <row r="35" spans="1:19" ht="36" customHeight="1">
      <c r="A35" s="26">
        <v>14</v>
      </c>
      <c r="B35" s="29">
        <v>801</v>
      </c>
      <c r="C35" s="29">
        <v>80101</v>
      </c>
      <c r="D35" s="68" t="s">
        <v>23</v>
      </c>
      <c r="E35" s="29" t="s">
        <v>12</v>
      </c>
      <c r="F35" s="29" t="s">
        <v>36</v>
      </c>
      <c r="G35" s="30">
        <f>SUM(H35,N35,P35,R35)</f>
        <v>70000</v>
      </c>
      <c r="H35" s="31">
        <f>SUM(J35,L35)</f>
        <v>70000</v>
      </c>
      <c r="I35" s="79"/>
      <c r="J35" s="81">
        <v>70000</v>
      </c>
      <c r="K35" s="102"/>
      <c r="L35" s="81"/>
      <c r="M35" s="80"/>
      <c r="N35" s="50"/>
      <c r="O35" s="51"/>
      <c r="P35" s="37"/>
      <c r="Q35" s="80"/>
      <c r="R35" s="37"/>
      <c r="S35" s="82"/>
    </row>
    <row r="36" spans="1:19" ht="22.5" customHeight="1">
      <c r="A36" s="131"/>
      <c r="B36" s="29"/>
      <c r="C36" s="111"/>
      <c r="D36" s="68"/>
      <c r="E36" s="111"/>
      <c r="F36" s="111"/>
      <c r="G36" s="30"/>
      <c r="H36" s="43"/>
      <c r="I36" s="91"/>
      <c r="J36" s="142" t="s">
        <v>98</v>
      </c>
      <c r="K36" s="102" t="s">
        <v>45</v>
      </c>
      <c r="L36" s="45"/>
      <c r="M36" s="44"/>
      <c r="N36" s="46"/>
      <c r="O36" s="78"/>
      <c r="P36" s="92"/>
      <c r="Q36" s="44"/>
      <c r="R36" s="46"/>
      <c r="S36" s="47"/>
    </row>
    <row r="37" spans="1:19" ht="15.75" customHeight="1">
      <c r="A37" s="129"/>
      <c r="B37" s="27"/>
      <c r="C37" s="85"/>
      <c r="D37" s="184" t="s">
        <v>38</v>
      </c>
      <c r="E37" s="85"/>
      <c r="F37" s="85"/>
      <c r="G37" s="67">
        <f>SUM(H37,N37)</f>
        <v>550000</v>
      </c>
      <c r="H37" s="86">
        <f>SUM(J37,L37)</f>
        <v>50000</v>
      </c>
      <c r="I37" s="87"/>
      <c r="J37" s="49">
        <v>50000</v>
      </c>
      <c r="K37" s="51"/>
      <c r="L37" s="36"/>
      <c r="M37" s="36"/>
      <c r="N37" s="50">
        <v>500000</v>
      </c>
      <c r="O37" s="51"/>
      <c r="P37" s="88"/>
      <c r="Q37" s="36"/>
      <c r="R37" s="50"/>
      <c r="S37" s="52"/>
    </row>
    <row r="38" spans="1:19" ht="31.5" customHeight="1">
      <c r="A38" s="130">
        <v>15</v>
      </c>
      <c r="B38" s="40">
        <v>801</v>
      </c>
      <c r="C38" s="89">
        <v>80101</v>
      </c>
      <c r="D38" s="185"/>
      <c r="E38" s="89"/>
      <c r="F38" s="89" t="s">
        <v>34</v>
      </c>
      <c r="G38" s="42"/>
      <c r="H38" s="90"/>
      <c r="I38" s="91"/>
      <c r="J38" s="45"/>
      <c r="K38" s="78"/>
      <c r="L38" s="44"/>
      <c r="M38" s="44"/>
      <c r="N38" s="46" t="s">
        <v>74</v>
      </c>
      <c r="O38" s="78" t="s">
        <v>46</v>
      </c>
      <c r="P38" s="92"/>
      <c r="Q38" s="44"/>
      <c r="R38" s="46"/>
      <c r="S38" s="47"/>
    </row>
    <row r="39" spans="1:19" ht="24.75" customHeight="1">
      <c r="A39" s="132">
        <v>16</v>
      </c>
      <c r="B39" s="54">
        <v>801</v>
      </c>
      <c r="C39" s="112">
        <v>80101</v>
      </c>
      <c r="D39" s="75" t="s">
        <v>65</v>
      </c>
      <c r="E39" s="112"/>
      <c r="F39" s="112" t="s">
        <v>34</v>
      </c>
      <c r="G39" s="69">
        <f>SUM(H39,N39,P39,R39)</f>
        <v>4500</v>
      </c>
      <c r="H39" s="179">
        <f>SUM(J39,L39)</f>
        <v>4500</v>
      </c>
      <c r="I39" s="180"/>
      <c r="J39" s="57">
        <v>4500</v>
      </c>
      <c r="K39" s="76"/>
      <c r="L39" s="56"/>
      <c r="M39" s="56"/>
      <c r="N39" s="58"/>
      <c r="O39" s="56"/>
      <c r="P39" s="58"/>
      <c r="Q39" s="56"/>
      <c r="R39" s="58"/>
      <c r="S39" s="59"/>
    </row>
    <row r="40" spans="1:19" ht="26.25" customHeight="1">
      <c r="A40" s="132">
        <v>17</v>
      </c>
      <c r="B40" s="54">
        <v>801</v>
      </c>
      <c r="C40" s="112">
        <v>80101</v>
      </c>
      <c r="D40" s="75" t="s">
        <v>66</v>
      </c>
      <c r="E40" s="112"/>
      <c r="F40" s="112" t="s">
        <v>34</v>
      </c>
      <c r="G40" s="69">
        <f>SUM(H40,N40,P40,R40)</f>
        <v>4500</v>
      </c>
      <c r="H40" s="70">
        <f>SUM(J40,L40)</f>
        <v>4500</v>
      </c>
      <c r="I40" s="55"/>
      <c r="J40" s="57">
        <v>4500</v>
      </c>
      <c r="K40" s="76"/>
      <c r="L40" s="56"/>
      <c r="M40" s="56"/>
      <c r="N40" s="58"/>
      <c r="O40" s="56"/>
      <c r="P40" s="58"/>
      <c r="Q40" s="56"/>
      <c r="R40" s="58"/>
      <c r="S40" s="59"/>
    </row>
    <row r="41" spans="1:19" ht="48.75" customHeight="1">
      <c r="A41" s="132">
        <v>18</v>
      </c>
      <c r="B41" s="54">
        <v>801</v>
      </c>
      <c r="C41" s="112">
        <v>80101</v>
      </c>
      <c r="D41" s="75" t="s">
        <v>94</v>
      </c>
      <c r="E41" s="112"/>
      <c r="F41" s="112" t="s">
        <v>34</v>
      </c>
      <c r="G41" s="69">
        <f>SUM(H41,N41,P41,R41)</f>
        <v>12000</v>
      </c>
      <c r="H41" s="70">
        <f>SUM(J41,L41)</f>
        <v>6000</v>
      </c>
      <c r="I41" s="55"/>
      <c r="J41" s="57">
        <v>6000</v>
      </c>
      <c r="K41" s="76"/>
      <c r="L41" s="56"/>
      <c r="M41" s="56"/>
      <c r="N41" s="58">
        <v>6000</v>
      </c>
      <c r="O41" s="76" t="s">
        <v>97</v>
      </c>
      <c r="P41" s="58"/>
      <c r="Q41" s="56"/>
      <c r="R41" s="58"/>
      <c r="S41" s="59"/>
    </row>
    <row r="42" spans="1:19" ht="39" customHeight="1">
      <c r="A42" s="132">
        <v>19</v>
      </c>
      <c r="B42" s="54">
        <v>801</v>
      </c>
      <c r="C42" s="112">
        <v>80101</v>
      </c>
      <c r="D42" s="75" t="s">
        <v>67</v>
      </c>
      <c r="E42" s="112"/>
      <c r="F42" s="112" t="s">
        <v>34</v>
      </c>
      <c r="G42" s="69">
        <f>SUM(H42,N42,P42,R42)</f>
        <v>15000</v>
      </c>
      <c r="H42" s="70">
        <f>SUM(J42,L42)</f>
        <v>7500</v>
      </c>
      <c r="I42" s="55"/>
      <c r="J42" s="57">
        <v>7500</v>
      </c>
      <c r="K42" s="76"/>
      <c r="L42" s="56"/>
      <c r="M42" s="56"/>
      <c r="N42" s="58">
        <v>7500</v>
      </c>
      <c r="O42" s="76" t="s">
        <v>47</v>
      </c>
      <c r="P42" s="58"/>
      <c r="Q42" s="56"/>
      <c r="R42" s="58"/>
      <c r="S42" s="59"/>
    </row>
    <row r="43" spans="1:19" ht="12.75" customHeight="1">
      <c r="A43" s="131">
        <v>20</v>
      </c>
      <c r="B43" s="27">
        <v>801</v>
      </c>
      <c r="C43" s="146">
        <v>80101</v>
      </c>
      <c r="D43" s="214" t="s">
        <v>77</v>
      </c>
      <c r="E43" s="111"/>
      <c r="F43" s="85" t="s">
        <v>34</v>
      </c>
      <c r="G43" s="67">
        <f>SUM(H43,N43,P43,R43)</f>
        <v>60000</v>
      </c>
      <c r="H43" s="72">
        <f>SUM(J43,L43)</f>
        <v>60000</v>
      </c>
      <c r="I43" s="79"/>
      <c r="J43" s="80">
        <v>15000</v>
      </c>
      <c r="K43" s="80"/>
      <c r="L43" s="49">
        <v>45000</v>
      </c>
      <c r="M43" s="80" t="s">
        <v>82</v>
      </c>
      <c r="N43" s="37"/>
      <c r="O43" s="80"/>
      <c r="P43" s="37"/>
      <c r="Q43" s="80"/>
      <c r="R43" s="37"/>
      <c r="S43" s="82"/>
    </row>
    <row r="44" spans="1:19" ht="53.25" customHeight="1">
      <c r="A44" s="131"/>
      <c r="B44" s="29"/>
      <c r="C44" s="111"/>
      <c r="D44" s="215"/>
      <c r="E44" s="111"/>
      <c r="F44" s="111"/>
      <c r="G44" s="30"/>
      <c r="H44" s="31"/>
      <c r="I44" s="79"/>
      <c r="J44" s="80"/>
      <c r="K44" s="80"/>
      <c r="L44" s="142" t="s">
        <v>83</v>
      </c>
      <c r="M44" s="80"/>
      <c r="N44" s="37"/>
      <c r="O44" s="80"/>
      <c r="P44" s="37"/>
      <c r="Q44" s="80"/>
      <c r="R44" s="37"/>
      <c r="S44" s="82"/>
    </row>
    <row r="45" spans="1:19" ht="45" customHeight="1">
      <c r="A45" s="66">
        <v>21</v>
      </c>
      <c r="B45" s="27">
        <v>801</v>
      </c>
      <c r="C45" s="27">
        <v>80110</v>
      </c>
      <c r="D45" s="28" t="s">
        <v>37</v>
      </c>
      <c r="E45" s="27" t="s">
        <v>12</v>
      </c>
      <c r="F45" s="27" t="s">
        <v>34</v>
      </c>
      <c r="G45" s="67">
        <f>SUM(H45,N45,P45,R45)</f>
        <v>150000</v>
      </c>
      <c r="H45" s="72">
        <f>SUM(J45,L45)</f>
        <v>75000</v>
      </c>
      <c r="I45" s="48"/>
      <c r="J45" s="36">
        <v>75000</v>
      </c>
      <c r="K45" s="36"/>
      <c r="L45" s="49"/>
      <c r="M45" s="36"/>
      <c r="N45" s="50">
        <v>75000</v>
      </c>
      <c r="O45" s="36" t="s">
        <v>47</v>
      </c>
      <c r="P45" s="50"/>
      <c r="Q45" s="36"/>
      <c r="R45" s="50"/>
      <c r="S45" s="52"/>
    </row>
    <row r="46" spans="1:19" ht="13.5" customHeight="1">
      <c r="A46" s="39"/>
      <c r="B46" s="40"/>
      <c r="C46" s="40"/>
      <c r="D46" s="41"/>
      <c r="E46" s="40"/>
      <c r="F46" s="40"/>
      <c r="G46" s="42"/>
      <c r="H46" s="43"/>
      <c r="I46" s="22"/>
      <c r="J46" s="44"/>
      <c r="K46" s="44"/>
      <c r="L46" s="45"/>
      <c r="M46" s="44"/>
      <c r="N46" s="46"/>
      <c r="O46" s="44"/>
      <c r="P46" s="46"/>
      <c r="Q46" s="44"/>
      <c r="R46" s="46"/>
      <c r="S46" s="47"/>
    </row>
    <row r="47" spans="1:19" ht="15.75" customHeight="1">
      <c r="A47" s="60"/>
      <c r="B47" s="64"/>
      <c r="C47" s="62" t="s">
        <v>19</v>
      </c>
      <c r="D47" s="61"/>
      <c r="E47" s="54"/>
      <c r="F47" s="64"/>
      <c r="G47" s="65">
        <f>SUM(G35:G45)</f>
        <v>866000</v>
      </c>
      <c r="H47" s="182">
        <f>SUM(H35:H45)</f>
        <v>277500</v>
      </c>
      <c r="I47" s="183"/>
      <c r="J47" s="182">
        <f>SUM(J35:J45)</f>
        <v>232500</v>
      </c>
      <c r="K47" s="183"/>
      <c r="L47" s="182">
        <f>SUM(L35:L45)</f>
        <v>45000</v>
      </c>
      <c r="M47" s="183"/>
      <c r="N47" s="182">
        <f>SUM(N35:N45)</f>
        <v>588500</v>
      </c>
      <c r="O47" s="183"/>
      <c r="P47" s="182">
        <f>SUM(P35:P45)</f>
        <v>0</v>
      </c>
      <c r="Q47" s="183"/>
      <c r="R47" s="182">
        <f>SUM(R35:R45)</f>
        <v>0</v>
      </c>
      <c r="S47" s="194"/>
    </row>
    <row r="48" spans="1:19" s="20" customFormat="1" ht="19.5" customHeight="1">
      <c r="A48" s="66">
        <v>22</v>
      </c>
      <c r="B48" s="27">
        <v>851</v>
      </c>
      <c r="C48" s="138">
        <v>85121</v>
      </c>
      <c r="D48" s="218" t="s">
        <v>24</v>
      </c>
      <c r="E48" s="27" t="s">
        <v>12</v>
      </c>
      <c r="F48" s="27" t="s">
        <v>39</v>
      </c>
      <c r="G48" s="67">
        <f>SUM(H48,N48)</f>
        <v>20000</v>
      </c>
      <c r="H48" s="72">
        <f>SUM(J48,L48)</f>
        <v>0</v>
      </c>
      <c r="I48" s="48"/>
      <c r="J48" s="139"/>
      <c r="K48" s="139"/>
      <c r="L48" s="140"/>
      <c r="M48" s="139"/>
      <c r="N48" s="140">
        <v>20000</v>
      </c>
      <c r="O48" s="139"/>
      <c r="P48" s="140"/>
      <c r="Q48" s="139"/>
      <c r="R48" s="140"/>
      <c r="S48" s="141"/>
    </row>
    <row r="49" spans="1:19" s="20" customFormat="1" ht="36" customHeight="1">
      <c r="A49" s="113"/>
      <c r="B49" s="114"/>
      <c r="C49" s="115"/>
      <c r="D49" s="219"/>
      <c r="E49" s="116"/>
      <c r="F49" s="122"/>
      <c r="G49" s="117"/>
      <c r="H49" s="205"/>
      <c r="I49" s="206"/>
      <c r="J49" s="169"/>
      <c r="K49" s="170"/>
      <c r="L49" s="169"/>
      <c r="M49" s="170"/>
      <c r="N49" s="171" t="s">
        <v>93</v>
      </c>
      <c r="O49" s="172" t="s">
        <v>81</v>
      </c>
      <c r="P49" s="169"/>
      <c r="Q49" s="170"/>
      <c r="R49" s="169"/>
      <c r="S49" s="173"/>
    </row>
    <row r="50" spans="1:19" s="20" customFormat="1" ht="36" customHeight="1">
      <c r="A50" s="147">
        <v>23</v>
      </c>
      <c r="B50" s="109">
        <v>900</v>
      </c>
      <c r="C50" s="148">
        <v>90003</v>
      </c>
      <c r="D50" s="119" t="s">
        <v>68</v>
      </c>
      <c r="E50" s="120"/>
      <c r="F50" s="149" t="s">
        <v>69</v>
      </c>
      <c r="G50" s="69">
        <f>SUM(H50,N50,P50,R50)</f>
        <v>25000</v>
      </c>
      <c r="H50" s="190">
        <f>SUM(J50,L50)</f>
        <v>25000</v>
      </c>
      <c r="I50" s="191"/>
      <c r="J50" s="153">
        <v>25000</v>
      </c>
      <c r="K50" s="154"/>
      <c r="L50" s="153"/>
      <c r="M50" s="154"/>
      <c r="N50" s="153"/>
      <c r="O50" s="154"/>
      <c r="P50" s="153"/>
      <c r="Q50" s="154"/>
      <c r="R50" s="153"/>
      <c r="S50" s="151"/>
    </row>
    <row r="51" spans="1:19" s="20" customFormat="1" ht="28.5" customHeight="1">
      <c r="A51" s="94">
        <v>24</v>
      </c>
      <c r="B51" s="150">
        <v>900</v>
      </c>
      <c r="C51" s="95">
        <v>90015</v>
      </c>
      <c r="D51" s="121" t="s">
        <v>75</v>
      </c>
      <c r="E51" s="152"/>
      <c r="F51" s="121" t="s">
        <v>34</v>
      </c>
      <c r="G51" s="69">
        <f>SUM(H51,N51,P51,R51)</f>
        <v>20000</v>
      </c>
      <c r="H51" s="190">
        <f>SUM(J51,L51)</f>
        <v>20000</v>
      </c>
      <c r="I51" s="191"/>
      <c r="J51" s="153">
        <v>20000</v>
      </c>
      <c r="K51" s="154"/>
      <c r="L51" s="153"/>
      <c r="M51" s="154"/>
      <c r="N51" s="153"/>
      <c r="O51" s="154"/>
      <c r="P51" s="153"/>
      <c r="Q51" s="154"/>
      <c r="R51" s="153"/>
      <c r="S51" s="151"/>
    </row>
    <row r="52" spans="1:19" ht="15.75" customHeight="1">
      <c r="A52" s="174"/>
      <c r="B52" s="105"/>
      <c r="C52" s="175" t="s">
        <v>80</v>
      </c>
      <c r="D52" s="176"/>
      <c r="E52" s="27"/>
      <c r="F52" s="105"/>
      <c r="G52" s="177">
        <f>SUM(G50:G51)</f>
        <v>45000</v>
      </c>
      <c r="H52" s="192">
        <f>SUM(H50:H51)</f>
        <v>45000</v>
      </c>
      <c r="I52" s="193"/>
      <c r="J52" s="192">
        <f>SUM(J50:J51)</f>
        <v>45000</v>
      </c>
      <c r="K52" s="193"/>
      <c r="L52" s="192">
        <f>SUM(L50:L51)</f>
        <v>0</v>
      </c>
      <c r="M52" s="193"/>
      <c r="N52" s="192">
        <f>SUM(N50:N51)</f>
        <v>0</v>
      </c>
      <c r="O52" s="193"/>
      <c r="P52" s="192">
        <f>SUM(P50:P51)</f>
        <v>0</v>
      </c>
      <c r="Q52" s="193"/>
      <c r="R52" s="192">
        <f>SUM(R50:R51)</f>
        <v>0</v>
      </c>
      <c r="S52" s="213"/>
    </row>
    <row r="53" spans="1:19" ht="46.5" customHeight="1" thickBot="1">
      <c r="A53" s="147">
        <v>25</v>
      </c>
      <c r="B53" s="109">
        <v>921</v>
      </c>
      <c r="C53" s="148">
        <v>92116</v>
      </c>
      <c r="D53" s="119" t="s">
        <v>95</v>
      </c>
      <c r="E53" s="120"/>
      <c r="F53" s="149" t="s">
        <v>34</v>
      </c>
      <c r="G53" s="69">
        <f>SUM(H53,N53,P53,R53)</f>
        <v>150000</v>
      </c>
      <c r="H53" s="190">
        <f>SUM(J53,L53)</f>
        <v>75000</v>
      </c>
      <c r="I53" s="191"/>
      <c r="J53" s="107">
        <v>75000</v>
      </c>
      <c r="K53" s="108"/>
      <c r="L53" s="107"/>
      <c r="M53" s="108"/>
      <c r="N53" s="107">
        <v>75000</v>
      </c>
      <c r="O53" s="172" t="s">
        <v>96</v>
      </c>
      <c r="P53" s="107"/>
      <c r="Q53" s="108"/>
      <c r="R53" s="107"/>
      <c r="S53" s="127"/>
    </row>
    <row r="54" spans="1:19" s="9" customFormat="1" ht="20.25" customHeight="1" thickBot="1">
      <c r="A54" s="133"/>
      <c r="B54" s="134"/>
      <c r="C54" s="134"/>
      <c r="D54" s="135" t="s">
        <v>20</v>
      </c>
      <c r="E54" s="136"/>
      <c r="F54" s="178"/>
      <c r="G54" s="137">
        <f>SUM(G23,G30,G31,G33,G47,G48,G52,G53)</f>
        <v>5196707</v>
      </c>
      <c r="H54" s="188">
        <f>SUM(H23,H30,H31,H33,H47,H48,H52,H53)</f>
        <v>2996887</v>
      </c>
      <c r="I54" s="189"/>
      <c r="J54" s="188">
        <f>SUM(J23,J30,J31,J33,J47,J48,J52,J53)</f>
        <v>1047887</v>
      </c>
      <c r="K54" s="189"/>
      <c r="L54" s="188">
        <f>SUM(L23,L30,L31,L33,L47,L48,L52,L53)</f>
        <v>1949000</v>
      </c>
      <c r="M54" s="189"/>
      <c r="N54" s="188">
        <f>SUM(N23,N30,N31,N33,N47,N48,N52,N53)</f>
        <v>2019500</v>
      </c>
      <c r="O54" s="189"/>
      <c r="P54" s="188">
        <f>SUM(P23,P30,P31,P33,P47,P48,P52,P53)</f>
        <v>0</v>
      </c>
      <c r="Q54" s="189"/>
      <c r="R54" s="188">
        <f>SUM(R23,R30,R31,R33,R47,R48,R52,R53)</f>
        <v>0</v>
      </c>
      <c r="S54" s="189"/>
    </row>
    <row r="55" spans="1:19" ht="10.5" customHeight="1">
      <c r="A55" s="181"/>
      <c r="B55" s="19" t="s">
        <v>15</v>
      </c>
      <c r="F55" s="19" t="s">
        <v>61</v>
      </c>
      <c r="G55" s="12"/>
      <c r="H55" s="13"/>
      <c r="I55" s="155" t="s">
        <v>76</v>
      </c>
      <c r="J55" s="10"/>
      <c r="K55" s="19"/>
      <c r="L55" s="12"/>
      <c r="M55" s="10"/>
      <c r="N55" s="10"/>
      <c r="O55" s="10"/>
      <c r="P55" s="10"/>
      <c r="Q55" s="10"/>
      <c r="R55" s="10"/>
      <c r="S55" s="10"/>
    </row>
    <row r="56" spans="2:12" ht="10.5" customHeight="1">
      <c r="B56" s="19" t="s">
        <v>50</v>
      </c>
      <c r="F56" s="19" t="s">
        <v>55</v>
      </c>
      <c r="G56" s="8"/>
      <c r="H56" s="8"/>
      <c r="K56" s="19"/>
      <c r="L56" s="8"/>
    </row>
    <row r="57" spans="2:12" ht="10.5" customHeight="1">
      <c r="B57" s="19" t="s">
        <v>51</v>
      </c>
      <c r="F57" s="19" t="s">
        <v>56</v>
      </c>
      <c r="G57" s="18"/>
      <c r="K57" s="19"/>
      <c r="L57" s="18"/>
    </row>
    <row r="58" spans="2:11" ht="10.5" customHeight="1">
      <c r="B58" s="19" t="s">
        <v>52</v>
      </c>
      <c r="F58" s="19" t="s">
        <v>57</v>
      </c>
      <c r="K58" s="19"/>
    </row>
    <row r="59" spans="2:11" ht="10.5" customHeight="1">
      <c r="B59" s="19" t="s">
        <v>53</v>
      </c>
      <c r="F59" s="19" t="s">
        <v>58</v>
      </c>
      <c r="K59" s="19"/>
    </row>
    <row r="60" spans="2:11" ht="12.75">
      <c r="B60" s="19" t="s">
        <v>54</v>
      </c>
      <c r="F60" s="19" t="s">
        <v>59</v>
      </c>
      <c r="K60" s="19"/>
    </row>
    <row r="61" ht="15.75">
      <c r="H61" s="21"/>
    </row>
  </sheetData>
  <mergeCells count="56">
    <mergeCell ref="R52:S52"/>
    <mergeCell ref="D21:D22"/>
    <mergeCell ref="D26:D27"/>
    <mergeCell ref="D31:D32"/>
    <mergeCell ref="D33:D34"/>
    <mergeCell ref="D43:D44"/>
    <mergeCell ref="D48:D49"/>
    <mergeCell ref="H47:I47"/>
    <mergeCell ref="N47:O47"/>
    <mergeCell ref="P47:Q47"/>
    <mergeCell ref="E9:E11"/>
    <mergeCell ref="F9:F11"/>
    <mergeCell ref="G9:G11"/>
    <mergeCell ref="H49:I49"/>
    <mergeCell ref="H9:S9"/>
    <mergeCell ref="P10:S10"/>
    <mergeCell ref="H11:I11"/>
    <mergeCell ref="N11:O11"/>
    <mergeCell ref="P11:Q11"/>
    <mergeCell ref="R11:S11"/>
    <mergeCell ref="A9:A11"/>
    <mergeCell ref="B9:B11"/>
    <mergeCell ref="C9:C11"/>
    <mergeCell ref="D9:D11"/>
    <mergeCell ref="J11:K11"/>
    <mergeCell ref="L11:M11"/>
    <mergeCell ref="P23:Q23"/>
    <mergeCell ref="R23:S23"/>
    <mergeCell ref="L23:M23"/>
    <mergeCell ref="N12:O12"/>
    <mergeCell ref="P12:Q12"/>
    <mergeCell ref="R12:S12"/>
    <mergeCell ref="L12:M12"/>
    <mergeCell ref="J12:K12"/>
    <mergeCell ref="R54:S54"/>
    <mergeCell ref="N54:O54"/>
    <mergeCell ref="P54:Q54"/>
    <mergeCell ref="J47:K47"/>
    <mergeCell ref="L47:M47"/>
    <mergeCell ref="R47:S47"/>
    <mergeCell ref="J52:K52"/>
    <mergeCell ref="L52:M52"/>
    <mergeCell ref="N52:O52"/>
    <mergeCell ref="P52:Q52"/>
    <mergeCell ref="H54:I54"/>
    <mergeCell ref="H50:I50"/>
    <mergeCell ref="L54:M54"/>
    <mergeCell ref="J54:K54"/>
    <mergeCell ref="H51:I51"/>
    <mergeCell ref="H52:I52"/>
    <mergeCell ref="H53:I53"/>
    <mergeCell ref="J23:K23"/>
    <mergeCell ref="N23:O23"/>
    <mergeCell ref="D37:D38"/>
    <mergeCell ref="H12:I12"/>
    <mergeCell ref="H23:I23"/>
  </mergeCells>
  <printOptions/>
  <pageMargins left="0.1968503937007874" right="0.1968503937007874" top="0.5905511811023623" bottom="0.1968503937007874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Zarząd Gminy Odrzywół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użytkownik</dc:creator>
  <cp:keywords/>
  <dc:description/>
  <cp:lastModifiedBy>Maria Rzuczkowska</cp:lastModifiedBy>
  <cp:lastPrinted>2005-02-25T14:22:01Z</cp:lastPrinted>
  <dcterms:created xsi:type="dcterms:W3CDTF">2003-09-08T12:28:57Z</dcterms:created>
  <dcterms:modified xsi:type="dcterms:W3CDTF">2005-02-25T14:22:14Z</dcterms:modified>
  <cp:category/>
  <cp:version/>
  <cp:contentType/>
  <cp:contentStatus/>
</cp:coreProperties>
</file>