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15" activeTab="0"/>
  </bookViews>
  <sheets>
    <sheet name="Arkusz2" sheetId="1" r:id="rId1"/>
    <sheet name="Arkusz3" sheetId="2" r:id="rId2"/>
  </sheets>
  <definedNames>
    <definedName name="_xlnm.Print_Area" localSheetId="0">'Arkusz2'!$A$1:$U$53</definedName>
  </definedNames>
  <calcPr fullCalcOnLoad="1"/>
</workbook>
</file>

<file path=xl/sharedStrings.xml><?xml version="1.0" encoding="utf-8"?>
<sst xmlns="http://schemas.openxmlformats.org/spreadsheetml/2006/main" count="126" uniqueCount="83">
  <si>
    <t>ORAZ WIELOLETNIE PROGRAMY INWESTYCYJNE.</t>
  </si>
  <si>
    <t>LP.</t>
  </si>
  <si>
    <t>DZIAŁ</t>
  </si>
  <si>
    <t>NAZWA ZADANIA</t>
  </si>
  <si>
    <t>JEDN. ODPOW.</t>
  </si>
  <si>
    <t>OKRES REALIZACJI</t>
  </si>
  <si>
    <t>ŚRODKI GMINY</t>
  </si>
  <si>
    <t>ŚRODKI DO POZYSKANIA</t>
  </si>
  <si>
    <t>Rady Gminy Odrzywół</t>
  </si>
  <si>
    <t>URZĄD GMINY W ODRZYWOLE</t>
  </si>
  <si>
    <t>UG W ODRZYWOLE PRZY WSPÓŁPRACY MW ZDP</t>
  </si>
  <si>
    <t>WYSOKOŚĆ WYDATKÓW</t>
  </si>
  <si>
    <t>1 - pożyczki z WFOŚiGW</t>
  </si>
  <si>
    <t>(1).</t>
  </si>
  <si>
    <t>RAZEM  DZ.  600</t>
  </si>
  <si>
    <t>RAZEM  DZ.  801</t>
  </si>
  <si>
    <t>OGÓŁEM</t>
  </si>
  <si>
    <t>OPRACOWANIE DOKUMENTACJI NA BUDOWĘ KANALIZACJI LIPINY-WYSOKIN-CETEŃ-ODRZYWÓŁ</t>
  </si>
  <si>
    <t>ŚRODKI WŁASNE GMINY</t>
  </si>
  <si>
    <t>KREDYTY I POŻYCZKI GMINY</t>
  </si>
  <si>
    <t>ROZ-         DZIAŁ</t>
  </si>
  <si>
    <t>DOTACJE DO POZYSKANIA</t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</si>
  <si>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</t>
    </r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</si>
  <si>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1010</t>
    </r>
  </si>
  <si>
    <r>
      <t>RAZEM  DZ.  0</t>
    </r>
    <r>
      <rPr>
        <b/>
        <sz val="8"/>
        <rFont val="Arial"/>
        <family val="0"/>
      </rPr>
      <t>10</t>
    </r>
  </si>
  <si>
    <t>(7).</t>
  </si>
  <si>
    <t>(2).</t>
  </si>
  <si>
    <t>(3).</t>
  </si>
  <si>
    <t>(4).</t>
  </si>
  <si>
    <t>(5).</t>
  </si>
  <si>
    <t>3 - kredyt</t>
  </si>
  <si>
    <t>4 - dotacja FOGR</t>
  </si>
  <si>
    <t>Załącznik Nr 6</t>
  </si>
  <si>
    <t>WYDATKI NA ZADANIA INWESTYCYJNE NA 2006 ROK</t>
  </si>
  <si>
    <t>ŁĄCZNE NAKŁADY 2005 - 2007</t>
  </si>
  <si>
    <t>ŚRODKI GMINY OGÓŁEM                                 (tab.8+9+10)</t>
  </si>
  <si>
    <t>DOTACJE</t>
  </si>
  <si>
    <t>ROZBUDOWA  SIECI WODOCIĄGOWEJ: JANÓWEK I, JANÓWEK II, JELONEK, ODRZYWÓŁ-ETAP I</t>
  </si>
  <si>
    <t>30.06. 2006</t>
  </si>
  <si>
    <t>w tym:                                                   A) ROZBUDOWA SIECI WODOCIĄGOWEJ</t>
  </si>
  <si>
    <t>B) OWIERT STUDNI WSPOMAGAJĄCEJ W KŁONNIE</t>
  </si>
  <si>
    <t>30.04.2006</t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</si>
  <si>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11</t>
    </r>
  </si>
  <si>
    <t>BUDOWA SIECI KANALIZACJI SANITARNEJ  WYSOKIN - CETEŃ - LIPINY</t>
  </si>
  <si>
    <t>01.10.2006-31.12.2007</t>
  </si>
  <si>
    <t xml:space="preserve">ADAPTACJA ZBIORNIKA RETENCYJNEGO W ODRZYWOLE NA REKREACYJNY </t>
  </si>
  <si>
    <t>31.12.2006</t>
  </si>
  <si>
    <t>(6).</t>
  </si>
  <si>
    <t>MODERNIZACJA CHODNIKÓW W KAMIENNEJ WOLI I ODRZYWOLE PRZY DRODZE NR 48</t>
  </si>
  <si>
    <t>31.08.2006</t>
  </si>
  <si>
    <t>BUDOWA DROGI KOLONIA OSSA - WANDZINÓW</t>
  </si>
  <si>
    <t>a) ODRZYWÓŁ - OSIEDLE</t>
  </si>
  <si>
    <t>b) ŁĘGONICE MAŁE</t>
  </si>
  <si>
    <t>c) OSSA</t>
  </si>
  <si>
    <t>d) JELONEK</t>
  </si>
  <si>
    <t>e) RÓŻANNA                               DĄBROWA</t>
  </si>
  <si>
    <t>f) ODRZYWÓŁ UL. POLNA</t>
  </si>
  <si>
    <t>g) EMILIANÓW</t>
  </si>
  <si>
    <t>h) LAS KAMIENNOWOLSKI</t>
  </si>
  <si>
    <t>REMONT BUDYNKU REMIZY OSP W KŁONNIE</t>
  </si>
  <si>
    <t>MODERNIZACJA BUDYNKU I PLACU PSP I PG W ODRZYWOLE</t>
  </si>
  <si>
    <t>MODERNIZACJA SYSTEMU GRZEWCZEGO BUDYNKÓW DLA PSP, PG I UG W ODRZYWOLE</t>
  </si>
  <si>
    <t>30.04.2007</t>
  </si>
  <si>
    <t>(8).</t>
  </si>
  <si>
    <t>MODERNIZACJA DACHU NA BUDYNKU PSP W KOLONII OSSIE</t>
  </si>
  <si>
    <t xml:space="preserve">MODERNIZACJA BUDYNKU IZBY REGIONALNEJ W MYŚLAKOWICACH </t>
  </si>
  <si>
    <t>w tym:      EFRR - 36.500     b.państwa -5600</t>
  </si>
  <si>
    <t>ADAPTACJA PODDASZA BUDYNKU PUBLICZNEGO GIMNAZJUM W ODRZYWOLE NA ŚWIETLICĘ</t>
  </si>
  <si>
    <t>30.06.2006</t>
  </si>
  <si>
    <t>MODERNIZACJA OŚWIETLENIA ULICZNEGO W ODRZYWOLE</t>
  </si>
  <si>
    <t>RAZEM  DZ.  900</t>
  </si>
  <si>
    <t xml:space="preserve">ADAPTACJA BUDYNKU NA ŚWIETLICĘ WIEJSKĄ W KAMIENNEJ WOLI </t>
  </si>
  <si>
    <t>30.07.2006</t>
  </si>
  <si>
    <t>LIKWIDACJA BARIER ARCHITEKTONICZNYCH I MODERNIZACJA WEJŚCIA I HOLU DO GMINNEJ BIBLIOTEKI PUBLICZNEJ W ODRZYWOLE</t>
  </si>
  <si>
    <t>RAZEM  DZ.  921</t>
  </si>
  <si>
    <t>5 - dotacja - Kontrakt Wojewódzki</t>
  </si>
  <si>
    <t xml:space="preserve">2 - dotacja ze Starostwa Powiatowego w Przysusze </t>
  </si>
  <si>
    <t>6 - EFRR - SPO</t>
  </si>
  <si>
    <t>7 - dotacjaz MPWRMR</t>
  </si>
  <si>
    <t>8 - dotacja z Ekofunduszu</t>
  </si>
  <si>
    <t>MODERNIZACJA DRÓG GMINNYCH                          w tym:</t>
  </si>
  <si>
    <t xml:space="preserve">z dnia 29 grudnia 2005 r.  </t>
  </si>
  <si>
    <t>do uchwały Nr.XXX/208/2005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</si>
</sst>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b/>
      <sz val="8"/>
      <name val="Arial"/>
      <family val="0"/>
    </font>
    <font>
      <sz val="8"/>
      <color indexed="12"/>
      <name val="Arial"/>
      <family val="0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4" fontId="2" fillId="2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" fontId="2" fillId="5" borderId="7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right" wrapText="1"/>
    </xf>
    <xf numFmtId="4" fontId="2" fillId="0" borderId="9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" fontId="2" fillId="5" borderId="11" xfId="0" applyNumberFormat="1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center" wrapText="1"/>
    </xf>
    <xf numFmtId="4" fontId="2" fillId="2" borderId="15" xfId="0" applyNumberFormat="1" applyFont="1" applyFill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5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right" wrapText="1"/>
    </xf>
    <xf numFmtId="4" fontId="2" fillId="0" borderId="22" xfId="0" applyNumberFormat="1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4" fontId="8" fillId="5" borderId="18" xfId="0" applyNumberFormat="1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5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4" fontId="2" fillId="5" borderId="18" xfId="0" applyNumberFormat="1" applyFont="1" applyFill="1" applyBorder="1" applyAlignment="1">
      <alignment horizontal="center" wrapText="1"/>
    </xf>
    <xf numFmtId="4" fontId="2" fillId="2" borderId="21" xfId="0" applyNumberFormat="1" applyFont="1" applyFill="1" applyBorder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right" wrapText="1"/>
    </xf>
    <xf numFmtId="0" fontId="2" fillId="0" borderId="23" xfId="0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2" borderId="25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" fontId="2" fillId="2" borderId="9" xfId="0" applyNumberFormat="1" applyFont="1" applyFill="1" applyBorder="1" applyAlignment="1">
      <alignment horizontal="right" wrapText="1"/>
    </xf>
    <xf numFmtId="4" fontId="2" fillId="2" borderId="9" xfId="0" applyNumberFormat="1" applyFont="1" applyFill="1" applyBorder="1" applyAlignment="1">
      <alignment horizontal="center" wrapText="1"/>
    </xf>
    <xf numFmtId="4" fontId="2" fillId="0" borderId="9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" fontId="2" fillId="2" borderId="12" xfId="0" applyNumberFormat="1" applyFont="1" applyFill="1" applyBorder="1" applyAlignment="1">
      <alignment horizontal="right" wrapText="1"/>
    </xf>
    <xf numFmtId="4" fontId="2" fillId="2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right" wrapText="1"/>
    </xf>
    <xf numFmtId="0" fontId="2" fillId="0" borderId="18" xfId="0" applyFont="1" applyBorder="1" applyAlignment="1">
      <alignment horizontal="center"/>
    </xf>
    <xf numFmtId="4" fontId="2" fillId="5" borderId="18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4" fontId="8" fillId="5" borderId="6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left" wrapText="1"/>
    </xf>
    <xf numFmtId="0" fontId="2" fillId="0" borderId="27" xfId="0" applyFont="1" applyBorder="1" applyAlignment="1">
      <alignment horizontal="center" wrapText="1"/>
    </xf>
    <xf numFmtId="4" fontId="2" fillId="5" borderId="27" xfId="0" applyNumberFormat="1" applyFont="1" applyFill="1" applyBorder="1" applyAlignment="1">
      <alignment horizontal="center" wrapText="1"/>
    </xf>
    <xf numFmtId="4" fontId="2" fillId="2" borderId="28" xfId="0" applyNumberFormat="1" applyFont="1" applyFill="1" applyBorder="1" applyAlignment="1">
      <alignment horizontal="right" wrapText="1"/>
    </xf>
    <xf numFmtId="4" fontId="2" fillId="2" borderId="29" xfId="0" applyNumberFormat="1" applyFont="1" applyFill="1" applyBorder="1" applyAlignment="1">
      <alignment horizontal="center" wrapText="1"/>
    </xf>
    <xf numFmtId="4" fontId="2" fillId="0" borderId="28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right" wrapText="1"/>
    </xf>
    <xf numFmtId="4" fontId="2" fillId="0" borderId="29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/>
    </xf>
    <xf numFmtId="4" fontId="2" fillId="0" borderId="31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4" fontId="2" fillId="0" borderId="25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4" fontId="8" fillId="5" borderId="18" xfId="0" applyNumberFormat="1" applyFont="1" applyFill="1" applyBorder="1" applyAlignment="1">
      <alignment horizontal="center" wrapText="1"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20" xfId="0" applyNumberFormat="1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left" vertical="top" wrapText="1"/>
    </xf>
    <xf numFmtId="4" fontId="2" fillId="2" borderId="21" xfId="0" applyNumberFormat="1" applyFont="1" applyFill="1" applyBorder="1" applyAlignment="1">
      <alignment horizontal="center" wrapText="1"/>
    </xf>
    <xf numFmtId="4" fontId="8" fillId="2" borderId="19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4" fontId="2" fillId="5" borderId="22" xfId="0" applyNumberFormat="1" applyFont="1" applyFill="1" applyBorder="1" applyAlignment="1">
      <alignment horizontal="center" wrapText="1"/>
    </xf>
    <xf numFmtId="4" fontId="2" fillId="0" borderId="8" xfId="0" applyNumberFormat="1" applyFont="1" applyFill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left" wrapText="1"/>
    </xf>
    <xf numFmtId="0" fontId="2" fillId="0" borderId="20" xfId="0" applyFont="1" applyBorder="1" applyAlignment="1">
      <alignment/>
    </xf>
    <xf numFmtId="0" fontId="9" fillId="0" borderId="18" xfId="0" applyNumberFormat="1" applyFont="1" applyBorder="1" applyAlignment="1">
      <alignment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wrapText="1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9" fillId="0" borderId="9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horizontal="left" wrapText="1"/>
    </xf>
    <xf numFmtId="4" fontId="8" fillId="0" borderId="26" xfId="0" applyNumberFormat="1" applyFont="1" applyFill="1" applyBorder="1" applyAlignment="1">
      <alignment horizontal="center" wrapText="1"/>
    </xf>
    <xf numFmtId="0" fontId="9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4" fontId="8" fillId="0" borderId="19" xfId="0" applyNumberFormat="1" applyFont="1" applyFill="1" applyBorder="1" applyAlignment="1">
      <alignment horizontal="center" wrapText="1"/>
    </xf>
    <xf numFmtId="4" fontId="8" fillId="0" borderId="20" xfId="0" applyNumberFormat="1" applyFont="1" applyFill="1" applyBorder="1" applyAlignment="1">
      <alignment horizontal="center" wrapText="1"/>
    </xf>
    <xf numFmtId="4" fontId="8" fillId="0" borderId="21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0" xfId="0" applyNumberFormat="1" applyFont="1" applyBorder="1" applyAlignment="1">
      <alignment wrapText="1"/>
    </xf>
    <xf numFmtId="4" fontId="8" fillId="5" borderId="22" xfId="0" applyNumberFormat="1" applyFont="1" applyFill="1" applyBorder="1" applyAlignment="1">
      <alignment horizontal="center" wrapText="1"/>
    </xf>
    <xf numFmtId="0" fontId="8" fillId="6" borderId="36" xfId="0" applyFont="1" applyFill="1" applyBorder="1" applyAlignment="1">
      <alignment horizontal="center" wrapText="1"/>
    </xf>
    <xf numFmtId="0" fontId="8" fillId="6" borderId="37" xfId="0" applyFont="1" applyFill="1" applyBorder="1" applyAlignment="1">
      <alignment horizontal="center" wrapText="1"/>
    </xf>
    <xf numFmtId="0" fontId="8" fillId="6" borderId="37" xfId="0" applyFont="1" applyFill="1" applyBorder="1" applyAlignment="1">
      <alignment horizontal="left" wrapText="1"/>
    </xf>
    <xf numFmtId="0" fontId="2" fillId="6" borderId="38" xfId="0" applyFont="1" applyFill="1" applyBorder="1" applyAlignment="1">
      <alignment horizontal="center" wrapText="1"/>
    </xf>
    <xf numFmtId="0" fontId="8" fillId="6" borderId="39" xfId="0" applyFont="1" applyFill="1" applyBorder="1" applyAlignment="1">
      <alignment horizontal="center" wrapText="1"/>
    </xf>
    <xf numFmtId="4" fontId="8" fillId="6" borderId="36" xfId="0" applyNumberFormat="1" applyFont="1" applyFill="1" applyBorder="1" applyAlignment="1">
      <alignment horizontal="center"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18" xfId="0" applyFont="1" applyBorder="1" applyAlignment="1">
      <alignment horizontal="left" vertical="top" wrapText="1"/>
    </xf>
    <xf numFmtId="4" fontId="8" fillId="5" borderId="40" xfId="0" applyNumberFormat="1" applyFont="1" applyFill="1" applyBorder="1" applyAlignment="1">
      <alignment horizontal="center" wrapText="1"/>
    </xf>
    <xf numFmtId="0" fontId="10" fillId="0" borderId="35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6" xfId="0" applyFont="1" applyBorder="1" applyAlignment="1">
      <alignment/>
    </xf>
    <xf numFmtId="9" fontId="2" fillId="0" borderId="0" xfId="19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9" xfId="0" applyFont="1" applyBorder="1" applyAlignment="1">
      <alignment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41" xfId="0" applyFont="1" applyFill="1" applyBorder="1" applyAlignment="1">
      <alignment horizontal="center" wrapText="1"/>
    </xf>
    <xf numFmtId="4" fontId="8" fillId="6" borderId="42" xfId="0" applyNumberFormat="1" applyFont="1" applyFill="1" applyBorder="1" applyAlignment="1">
      <alignment horizontal="center" wrapText="1"/>
    </xf>
    <xf numFmtId="4" fontId="8" fillId="6" borderId="43" xfId="0" applyNumberFormat="1" applyFont="1" applyFill="1" applyBorder="1" applyAlignment="1">
      <alignment horizontal="center" wrapText="1"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4" fontId="8" fillId="5" borderId="16" xfId="0" applyNumberFormat="1" applyFont="1" applyFill="1" applyBorder="1" applyAlignment="1">
      <alignment horizontal="center" wrapText="1"/>
    </xf>
    <xf numFmtId="4" fontId="8" fillId="5" borderId="15" xfId="0" applyNumberFormat="1" applyFont="1" applyFill="1" applyBorder="1" applyAlignment="1">
      <alignment horizontal="center" wrapText="1"/>
    </xf>
    <xf numFmtId="4" fontId="8" fillId="5" borderId="22" xfId="0" applyNumberFormat="1" applyFont="1" applyFill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center" wrapText="1"/>
    </xf>
    <xf numFmtId="4" fontId="2" fillId="2" borderId="15" xfId="0" applyNumberFormat="1" applyFont="1" applyFill="1" applyBorder="1" applyAlignment="1">
      <alignment horizontal="center" wrapText="1"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22" xfId="0" applyNumberFormat="1" applyFont="1" applyFill="1" applyBorder="1" applyAlignment="1">
      <alignment horizontal="center" wrapText="1"/>
    </xf>
    <xf numFmtId="0" fontId="9" fillId="0" borderId="6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6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4" fontId="2" fillId="2" borderId="21" xfId="0" applyNumberFormat="1" applyFont="1" applyFill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8" fillId="5" borderId="20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4" fontId="2" fillId="5" borderId="21" xfId="0" applyNumberFormat="1" applyFont="1" applyFill="1" applyBorder="1" applyAlignment="1">
      <alignment horizontal="center" wrapText="1"/>
    </xf>
    <xf numFmtId="4" fontId="2" fillId="5" borderId="19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3"/>
  <sheetViews>
    <sheetView tabSelected="1" zoomScale="85" zoomScaleNormal="85" workbookViewId="0" topLeftCell="A1">
      <selection activeCell="P5" sqref="P5"/>
    </sheetView>
  </sheetViews>
  <sheetFormatPr defaultColWidth="9.140625" defaultRowHeight="12.75"/>
  <cols>
    <col min="1" max="1" width="3.7109375" style="1" customWidth="1"/>
    <col min="2" max="2" width="5.57421875" style="1" customWidth="1"/>
    <col min="3" max="3" width="6.57421875" style="1" customWidth="1"/>
    <col min="4" max="4" width="23.140625" style="1" customWidth="1"/>
    <col min="5" max="5" width="13.57421875" style="1" hidden="1" customWidth="1"/>
    <col min="6" max="6" width="9.28125" style="1" customWidth="1"/>
    <col min="7" max="7" width="10.28125" style="1" customWidth="1"/>
    <col min="8" max="8" width="10.00390625" style="1" customWidth="1"/>
    <col min="9" max="9" width="0.85546875" style="1" customWidth="1"/>
    <col min="10" max="10" width="10.00390625" style="1" customWidth="1"/>
    <col min="11" max="11" width="1.28515625" style="1" customWidth="1"/>
    <col min="12" max="12" width="9.421875" style="1" customWidth="1"/>
    <col min="13" max="13" width="3.421875" style="1" customWidth="1"/>
    <col min="14" max="14" width="9.8515625" style="1" customWidth="1"/>
    <col min="15" max="15" width="3.28125" style="1" customWidth="1"/>
    <col min="16" max="16" width="9.28125" style="1" customWidth="1"/>
    <col min="17" max="17" width="3.421875" style="1" customWidth="1"/>
    <col min="18" max="18" width="10.7109375" style="1" customWidth="1"/>
    <col min="19" max="19" width="1.421875" style="1" customWidth="1"/>
    <col min="20" max="20" width="10.57421875" style="1" customWidth="1"/>
    <col min="21" max="21" width="3.28125" style="1" customWidth="1"/>
    <col min="22" max="16384" width="9.140625" style="1" customWidth="1"/>
  </cols>
  <sheetData>
    <row r="2" ht="12.75">
      <c r="B2" s="2"/>
    </row>
    <row r="3" spans="2:16" ht="12.75">
      <c r="B3" s="2"/>
      <c r="P3" s="1" t="s">
        <v>32</v>
      </c>
    </row>
    <row r="4" spans="2:16" ht="12.75">
      <c r="B4" s="2"/>
      <c r="P4" s="1" t="s">
        <v>82</v>
      </c>
    </row>
    <row r="5" spans="2:16" ht="13.5" customHeight="1">
      <c r="B5" s="2"/>
      <c r="H5" s="3"/>
      <c r="I5" s="4"/>
      <c r="J5" s="4"/>
      <c r="K5" s="4"/>
      <c r="L5" s="4"/>
      <c r="M5" s="4"/>
      <c r="N5" s="4"/>
      <c r="O5" s="4"/>
      <c r="P5" s="1" t="s">
        <v>8</v>
      </c>
    </row>
    <row r="6" spans="1:18" ht="15">
      <c r="A6" s="5"/>
      <c r="B6" s="11" t="s">
        <v>33</v>
      </c>
      <c r="C6" s="12"/>
      <c r="D6" s="12"/>
      <c r="E6" s="6"/>
      <c r="P6" s="3" t="s">
        <v>81</v>
      </c>
      <c r="Q6" s="4"/>
      <c r="R6" s="4"/>
    </row>
    <row r="7" spans="1:7" ht="15">
      <c r="A7" s="6"/>
      <c r="B7" s="11" t="s">
        <v>0</v>
      </c>
      <c r="C7" s="13"/>
      <c r="D7" s="14"/>
      <c r="E7" s="7"/>
      <c r="F7" s="8"/>
      <c r="G7" s="8"/>
    </row>
    <row r="8" ht="11.25" customHeight="1" thickBot="1"/>
    <row r="9" spans="1:21" ht="21" customHeight="1" thickBot="1">
      <c r="A9" s="210" t="s">
        <v>1</v>
      </c>
      <c r="B9" s="210" t="s">
        <v>2</v>
      </c>
      <c r="C9" s="213" t="s">
        <v>20</v>
      </c>
      <c r="D9" s="210" t="s">
        <v>3</v>
      </c>
      <c r="E9" s="210" t="s">
        <v>4</v>
      </c>
      <c r="F9" s="213" t="s">
        <v>5</v>
      </c>
      <c r="G9" s="213" t="s">
        <v>34</v>
      </c>
      <c r="H9" s="204" t="s">
        <v>11</v>
      </c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6"/>
    </row>
    <row r="10" spans="1:21" ht="13.5" thickBot="1">
      <c r="A10" s="211"/>
      <c r="B10" s="211"/>
      <c r="C10" s="214"/>
      <c r="D10" s="211"/>
      <c r="E10" s="211"/>
      <c r="F10" s="214"/>
      <c r="G10" s="214"/>
      <c r="H10" s="17">
        <v>2006</v>
      </c>
      <c r="I10" s="18"/>
      <c r="J10" s="18"/>
      <c r="K10" s="18"/>
      <c r="L10" s="18"/>
      <c r="M10" s="18"/>
      <c r="N10" s="18"/>
      <c r="O10" s="18"/>
      <c r="P10" s="18"/>
      <c r="Q10" s="18"/>
      <c r="R10" s="207">
        <v>2007</v>
      </c>
      <c r="S10" s="208"/>
      <c r="T10" s="208"/>
      <c r="U10" s="209"/>
    </row>
    <row r="11" spans="1:21" ht="45" customHeight="1" thickBot="1">
      <c r="A11" s="212"/>
      <c r="B11" s="212"/>
      <c r="C11" s="215"/>
      <c r="D11" s="212"/>
      <c r="E11" s="212"/>
      <c r="F11" s="215"/>
      <c r="G11" s="215"/>
      <c r="H11" s="202" t="s">
        <v>35</v>
      </c>
      <c r="I11" s="203"/>
      <c r="J11" s="202" t="s">
        <v>18</v>
      </c>
      <c r="K11" s="203"/>
      <c r="L11" s="80" t="s">
        <v>36</v>
      </c>
      <c r="M11" s="80"/>
      <c r="N11" s="202" t="s">
        <v>19</v>
      </c>
      <c r="O11" s="203"/>
      <c r="P11" s="202" t="s">
        <v>21</v>
      </c>
      <c r="Q11" s="203"/>
      <c r="R11" s="202" t="s">
        <v>6</v>
      </c>
      <c r="S11" s="203"/>
      <c r="T11" s="202" t="s">
        <v>7</v>
      </c>
      <c r="U11" s="203"/>
    </row>
    <row r="12" spans="1:21" ht="17.25" customHeight="1" thickBo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5</v>
      </c>
      <c r="G12" s="19">
        <v>6</v>
      </c>
      <c r="H12" s="177">
        <v>7</v>
      </c>
      <c r="I12" s="178"/>
      <c r="J12" s="177">
        <v>8</v>
      </c>
      <c r="K12" s="178"/>
      <c r="L12" s="81">
        <v>9</v>
      </c>
      <c r="M12" s="81"/>
      <c r="N12" s="177">
        <v>10</v>
      </c>
      <c r="O12" s="178"/>
      <c r="P12" s="177">
        <v>11</v>
      </c>
      <c r="Q12" s="178"/>
      <c r="R12" s="175">
        <v>12</v>
      </c>
      <c r="S12" s="176"/>
      <c r="T12" s="175">
        <v>13</v>
      </c>
      <c r="U12" s="176"/>
    </row>
    <row r="13" spans="1:21" ht="46.5" customHeight="1">
      <c r="A13" s="20">
        <v>1</v>
      </c>
      <c r="B13" s="21" t="s">
        <v>22</v>
      </c>
      <c r="C13" s="21" t="s">
        <v>23</v>
      </c>
      <c r="D13" s="82" t="s">
        <v>37</v>
      </c>
      <c r="E13" s="83" t="s">
        <v>9</v>
      </c>
      <c r="F13" s="83" t="s">
        <v>38</v>
      </c>
      <c r="G13" s="84">
        <f>SUM(H13,P13,R13,T13)</f>
        <v>350000</v>
      </c>
      <c r="H13" s="85">
        <f>SUM(J13:N13)</f>
        <v>350000</v>
      </c>
      <c r="I13" s="86"/>
      <c r="J13" s="87">
        <v>50000</v>
      </c>
      <c r="K13" s="87"/>
      <c r="L13" s="88">
        <v>180000</v>
      </c>
      <c r="M13" s="89"/>
      <c r="N13" s="90">
        <v>120000</v>
      </c>
      <c r="O13" s="87"/>
      <c r="P13" s="88"/>
      <c r="Q13" s="89"/>
      <c r="R13" s="88"/>
      <c r="S13" s="89"/>
      <c r="T13" s="91"/>
      <c r="U13" s="92"/>
    </row>
    <row r="14" spans="1:21" ht="33" customHeight="1">
      <c r="A14" s="20"/>
      <c r="B14" s="22"/>
      <c r="C14" s="22"/>
      <c r="D14" s="93" t="s">
        <v>39</v>
      </c>
      <c r="E14" s="22"/>
      <c r="F14" s="22"/>
      <c r="G14" s="23">
        <f>SUM(H14,R14,T14)</f>
        <v>200000</v>
      </c>
      <c r="H14" s="24">
        <f>SUM((J14,L14))</f>
        <v>200000</v>
      </c>
      <c r="I14" s="61"/>
      <c r="J14" s="62">
        <v>20000</v>
      </c>
      <c r="K14" s="62"/>
      <c r="L14" s="63">
        <v>180000</v>
      </c>
      <c r="M14" s="94" t="s">
        <v>25</v>
      </c>
      <c r="N14" s="63"/>
      <c r="O14" s="62"/>
      <c r="P14" s="63"/>
      <c r="Q14" s="62"/>
      <c r="R14" s="26"/>
      <c r="S14" s="62"/>
      <c r="T14" s="63"/>
      <c r="U14" s="64"/>
    </row>
    <row r="15" spans="1:21" ht="48.75" customHeight="1">
      <c r="A15" s="27"/>
      <c r="B15" s="22"/>
      <c r="C15" s="22"/>
      <c r="D15" s="93" t="s">
        <v>40</v>
      </c>
      <c r="E15" s="22"/>
      <c r="F15" s="22"/>
      <c r="G15" s="23">
        <f>SUM(H15,R15,T15)</f>
        <v>150000</v>
      </c>
      <c r="H15" s="24">
        <f>SUM((J15,L15,N15))</f>
        <v>150000</v>
      </c>
      <c r="I15" s="61"/>
      <c r="J15" s="62">
        <v>30000</v>
      </c>
      <c r="K15" s="62"/>
      <c r="L15" s="63"/>
      <c r="M15" s="94"/>
      <c r="N15" s="63">
        <v>120000</v>
      </c>
      <c r="O15" s="62" t="s">
        <v>27</v>
      </c>
      <c r="P15" s="63"/>
      <c r="Q15" s="62"/>
      <c r="R15" s="26"/>
      <c r="S15" s="62"/>
      <c r="T15" s="63"/>
      <c r="U15" s="64"/>
    </row>
    <row r="16" spans="1:21" ht="52.5" customHeight="1">
      <c r="A16" s="58">
        <v>2</v>
      </c>
      <c r="B16" s="39" t="s">
        <v>22</v>
      </c>
      <c r="C16" s="39" t="s">
        <v>23</v>
      </c>
      <c r="D16" s="95" t="s">
        <v>17</v>
      </c>
      <c r="E16" s="39" t="s">
        <v>9</v>
      </c>
      <c r="F16" s="39" t="s">
        <v>41</v>
      </c>
      <c r="G16" s="54">
        <f>SUM(H16,R16,T16)</f>
        <v>123000</v>
      </c>
      <c r="H16" s="55">
        <f>SUM(J16,L16,N16)</f>
        <v>123000</v>
      </c>
      <c r="I16" s="40"/>
      <c r="J16" s="41">
        <v>66549</v>
      </c>
      <c r="K16" s="41"/>
      <c r="L16" s="42">
        <v>56451</v>
      </c>
      <c r="M16" s="59" t="s">
        <v>26</v>
      </c>
      <c r="N16" s="42"/>
      <c r="O16" s="41"/>
      <c r="P16" s="43"/>
      <c r="Q16" s="41"/>
      <c r="R16" s="43"/>
      <c r="S16" s="41"/>
      <c r="T16" s="43"/>
      <c r="U16" s="44"/>
    </row>
    <row r="17" spans="1:21" ht="36.75" customHeight="1">
      <c r="A17" s="51">
        <v>3</v>
      </c>
      <c r="B17" s="39" t="s">
        <v>42</v>
      </c>
      <c r="C17" s="39" t="s">
        <v>23</v>
      </c>
      <c r="D17" s="96" t="s">
        <v>43</v>
      </c>
      <c r="E17" s="21"/>
      <c r="F17" s="21" t="s">
        <v>44</v>
      </c>
      <c r="G17" s="54">
        <f>SUM(H17,P17,R17,T17)</f>
        <v>2500000</v>
      </c>
      <c r="H17" s="55">
        <f>SUM(J17,L17,N17)</f>
        <v>100000</v>
      </c>
      <c r="I17" s="34"/>
      <c r="J17" s="25">
        <v>100000</v>
      </c>
      <c r="K17" s="25"/>
      <c r="L17" s="35"/>
      <c r="M17" s="37"/>
      <c r="N17" s="35"/>
      <c r="O17" s="25"/>
      <c r="P17" s="36"/>
      <c r="Q17" s="25"/>
      <c r="R17" s="36">
        <v>525000</v>
      </c>
      <c r="S17" s="25"/>
      <c r="T17" s="36">
        <v>1875000</v>
      </c>
      <c r="U17" s="38"/>
    </row>
    <row r="18" spans="1:21" ht="24.75" customHeight="1">
      <c r="A18" s="51">
        <v>4</v>
      </c>
      <c r="B18" s="21" t="s">
        <v>22</v>
      </c>
      <c r="C18" s="21" t="s">
        <v>23</v>
      </c>
      <c r="D18" s="192" t="s">
        <v>45</v>
      </c>
      <c r="E18" s="21"/>
      <c r="F18" s="21" t="s">
        <v>46</v>
      </c>
      <c r="G18" s="52">
        <f>SUM(H18,P18,R18,T18)</f>
        <v>500000</v>
      </c>
      <c r="H18" s="57">
        <f>SUM(J18,N18)</f>
        <v>75000</v>
      </c>
      <c r="I18" s="34"/>
      <c r="J18" s="25">
        <v>75000</v>
      </c>
      <c r="K18" s="25"/>
      <c r="L18" s="35"/>
      <c r="M18" s="37"/>
      <c r="N18" s="35"/>
      <c r="O18" s="25"/>
      <c r="P18" s="36">
        <v>425000</v>
      </c>
      <c r="Q18" s="25" t="s">
        <v>47</v>
      </c>
      <c r="R18" s="35"/>
      <c r="S18" s="25"/>
      <c r="T18" s="36"/>
      <c r="U18" s="38"/>
    </row>
    <row r="19" spans="1:21" ht="48" customHeight="1">
      <c r="A19" s="20"/>
      <c r="B19" s="22"/>
      <c r="C19" s="28"/>
      <c r="D19" s="193"/>
      <c r="E19" s="28"/>
      <c r="F19" s="22"/>
      <c r="G19" s="29"/>
      <c r="H19" s="24"/>
      <c r="I19" s="16"/>
      <c r="J19" s="30"/>
      <c r="K19" s="30"/>
      <c r="L19" s="31"/>
      <c r="M19" s="60"/>
      <c r="N19" s="98"/>
      <c r="O19" s="30"/>
      <c r="P19" s="32"/>
      <c r="Q19" s="30"/>
      <c r="R19" s="32"/>
      <c r="S19" s="30"/>
      <c r="T19" s="32"/>
      <c r="U19" s="33"/>
    </row>
    <row r="20" spans="1:21" s="10" customFormat="1" ht="21.75" customHeight="1">
      <c r="A20" s="45"/>
      <c r="B20" s="46"/>
      <c r="C20" s="47" t="s">
        <v>24</v>
      </c>
      <c r="D20" s="48"/>
      <c r="E20" s="49"/>
      <c r="F20" s="49"/>
      <c r="G20" s="50">
        <f>SUM(G13,G16,G17,G18)</f>
        <v>3473000</v>
      </c>
      <c r="H20" s="181">
        <f aca="true" t="shared" si="0" ref="H20:T20">SUM(H13,H16,H17,H18)</f>
        <v>648000</v>
      </c>
      <c r="I20" s="182"/>
      <c r="J20" s="181">
        <f t="shared" si="0"/>
        <v>291549</v>
      </c>
      <c r="K20" s="182"/>
      <c r="L20" s="181">
        <f t="shared" si="0"/>
        <v>236451</v>
      </c>
      <c r="M20" s="182"/>
      <c r="N20" s="181">
        <f t="shared" si="0"/>
        <v>120000</v>
      </c>
      <c r="O20" s="182"/>
      <c r="P20" s="181">
        <f t="shared" si="0"/>
        <v>425000</v>
      </c>
      <c r="Q20" s="182"/>
      <c r="R20" s="181">
        <f t="shared" si="0"/>
        <v>525000</v>
      </c>
      <c r="S20" s="182"/>
      <c r="T20" s="181">
        <f t="shared" si="0"/>
        <v>1875000</v>
      </c>
      <c r="U20" s="185"/>
    </row>
    <row r="21" spans="1:21" ht="47.25" customHeight="1">
      <c r="A21" s="58">
        <v>5</v>
      </c>
      <c r="B21" s="39">
        <v>600</v>
      </c>
      <c r="C21" s="39">
        <v>60011</v>
      </c>
      <c r="D21" s="95" t="s">
        <v>48</v>
      </c>
      <c r="E21" s="39" t="s">
        <v>9</v>
      </c>
      <c r="F21" s="21" t="s">
        <v>49</v>
      </c>
      <c r="G21" s="54">
        <f>SUM(H21,P21,R21,T21)</f>
        <v>600000</v>
      </c>
      <c r="H21" s="55">
        <f>SUM(J21:N21)</f>
        <v>180000</v>
      </c>
      <c r="I21" s="40"/>
      <c r="J21" s="42"/>
      <c r="K21" s="41"/>
      <c r="L21" s="42"/>
      <c r="M21" s="41"/>
      <c r="N21" s="42">
        <v>180000</v>
      </c>
      <c r="O21" s="59" t="s">
        <v>27</v>
      </c>
      <c r="P21" s="43">
        <v>420000</v>
      </c>
      <c r="Q21" s="41"/>
      <c r="R21" s="43"/>
      <c r="S21" s="41"/>
      <c r="T21" s="43"/>
      <c r="U21" s="44"/>
    </row>
    <row r="22" spans="1:21" ht="38.25" customHeight="1">
      <c r="A22" s="58">
        <v>6</v>
      </c>
      <c r="B22" s="39">
        <v>600</v>
      </c>
      <c r="C22" s="39">
        <v>60016</v>
      </c>
      <c r="D22" s="158" t="s">
        <v>50</v>
      </c>
      <c r="E22" s="39"/>
      <c r="F22" s="39" t="s">
        <v>46</v>
      </c>
      <c r="G22" s="54">
        <v>607285</v>
      </c>
      <c r="H22" s="55">
        <f>SUM(J22:N22)</f>
        <v>134821</v>
      </c>
      <c r="I22" s="40"/>
      <c r="J22" s="41"/>
      <c r="K22" s="41"/>
      <c r="L22" s="42"/>
      <c r="M22" s="41"/>
      <c r="N22" s="42">
        <v>134821</v>
      </c>
      <c r="O22" s="41" t="s">
        <v>27</v>
      </c>
      <c r="P22" s="43">
        <v>455464</v>
      </c>
      <c r="Q22" s="41"/>
      <c r="R22" s="43"/>
      <c r="S22" s="41"/>
      <c r="T22" s="43"/>
      <c r="U22" s="44"/>
    </row>
    <row r="23" spans="1:21" ht="37.5" customHeight="1">
      <c r="A23" s="51">
        <v>7</v>
      </c>
      <c r="B23" s="21">
        <v>600</v>
      </c>
      <c r="C23" s="21">
        <v>60016</v>
      </c>
      <c r="D23" s="97" t="s">
        <v>80</v>
      </c>
      <c r="E23" s="21" t="s">
        <v>10</v>
      </c>
      <c r="F23" s="21" t="s">
        <v>46</v>
      </c>
      <c r="G23" s="52">
        <f>SUM(G24:G31)</f>
        <v>2500000</v>
      </c>
      <c r="H23" s="198">
        <f>SUM(H24:H31)</f>
        <v>1125000</v>
      </c>
      <c r="I23" s="199"/>
      <c r="J23" s="200">
        <f>SUM(J24:J31)</f>
        <v>200000</v>
      </c>
      <c r="K23" s="201"/>
      <c r="L23" s="35"/>
      <c r="M23" s="37"/>
      <c r="N23" s="35">
        <f>SUM(N24:N31)</f>
        <v>925000</v>
      </c>
      <c r="O23" s="25" t="s">
        <v>27</v>
      </c>
      <c r="P23" s="36">
        <f>SUM(P24:P31)</f>
        <v>325000</v>
      </c>
      <c r="Q23" s="25"/>
      <c r="R23" s="36">
        <f>SUM(R24:R31)</f>
        <v>1050000</v>
      </c>
      <c r="S23" s="25"/>
      <c r="T23" s="36">
        <f>SUM(T24:T31)</f>
        <v>0</v>
      </c>
      <c r="U23" s="38"/>
    </row>
    <row r="24" spans="1:21" s="10" customFormat="1" ht="32.25" customHeight="1">
      <c r="A24" s="51"/>
      <c r="B24" s="21"/>
      <c r="C24" s="56"/>
      <c r="D24" s="97" t="s">
        <v>51</v>
      </c>
      <c r="E24" s="21"/>
      <c r="F24" s="21" t="s">
        <v>46</v>
      </c>
      <c r="G24" s="52">
        <f aca="true" t="shared" si="1" ref="G24:G31">SUM(H24,P24,R24,T24)</f>
        <v>250000</v>
      </c>
      <c r="H24" s="57">
        <f aca="true" t="shared" si="2" ref="H24:H30">SUM(J24,N24)</f>
        <v>50000</v>
      </c>
      <c r="I24" s="34"/>
      <c r="J24" s="25"/>
      <c r="K24" s="25"/>
      <c r="L24" s="35"/>
      <c r="M24" s="37"/>
      <c r="N24" s="35">
        <v>50000</v>
      </c>
      <c r="O24" s="25" t="s">
        <v>27</v>
      </c>
      <c r="P24" s="36"/>
      <c r="Q24" s="25"/>
      <c r="R24" s="36">
        <v>200000</v>
      </c>
      <c r="S24" s="25"/>
      <c r="T24" s="36"/>
      <c r="U24" s="38"/>
    </row>
    <row r="25" spans="1:21" s="10" customFormat="1" ht="36.75" customHeight="1">
      <c r="A25" s="51"/>
      <c r="B25" s="21"/>
      <c r="C25" s="56"/>
      <c r="D25" s="97" t="s">
        <v>52</v>
      </c>
      <c r="E25" s="21"/>
      <c r="F25" s="21" t="s">
        <v>46</v>
      </c>
      <c r="G25" s="52">
        <f t="shared" si="1"/>
        <v>250000</v>
      </c>
      <c r="H25" s="57">
        <f t="shared" si="2"/>
        <v>125000</v>
      </c>
      <c r="I25" s="34"/>
      <c r="J25" s="25">
        <v>30000</v>
      </c>
      <c r="K25" s="25"/>
      <c r="L25" s="35"/>
      <c r="M25" s="37"/>
      <c r="N25" s="35">
        <v>95000</v>
      </c>
      <c r="O25" s="25" t="s">
        <v>27</v>
      </c>
      <c r="P25" s="36">
        <v>125000</v>
      </c>
      <c r="Q25" s="25" t="s">
        <v>29</v>
      </c>
      <c r="R25" s="36"/>
      <c r="S25" s="25"/>
      <c r="T25" s="99"/>
      <c r="U25" s="38"/>
    </row>
    <row r="26" spans="1:21" s="10" customFormat="1" ht="36.75" customHeight="1">
      <c r="A26" s="51"/>
      <c r="B26" s="21"/>
      <c r="C26" s="56"/>
      <c r="D26" s="97" t="s">
        <v>53</v>
      </c>
      <c r="E26" s="21"/>
      <c r="F26" s="21" t="s">
        <v>46</v>
      </c>
      <c r="G26" s="52">
        <f t="shared" si="1"/>
        <v>300000</v>
      </c>
      <c r="H26" s="57">
        <f t="shared" si="2"/>
        <v>200000</v>
      </c>
      <c r="I26" s="34"/>
      <c r="J26" s="25">
        <v>70000</v>
      </c>
      <c r="K26" s="25"/>
      <c r="L26" s="35"/>
      <c r="M26" s="37"/>
      <c r="N26" s="35">
        <v>130000</v>
      </c>
      <c r="O26" s="25" t="s">
        <v>27</v>
      </c>
      <c r="P26" s="36">
        <v>100000</v>
      </c>
      <c r="Q26" s="25" t="s">
        <v>28</v>
      </c>
      <c r="R26" s="36"/>
      <c r="S26" s="25"/>
      <c r="T26" s="99"/>
      <c r="U26" s="38"/>
    </row>
    <row r="27" spans="1:21" ht="36" customHeight="1">
      <c r="A27" s="51"/>
      <c r="B27" s="21"/>
      <c r="C27" s="56"/>
      <c r="D27" s="97" t="s">
        <v>54</v>
      </c>
      <c r="E27" s="21"/>
      <c r="F27" s="21" t="s">
        <v>46</v>
      </c>
      <c r="G27" s="52">
        <f>SUM(H27,P27,R27,T27)</f>
        <v>400000</v>
      </c>
      <c r="H27" s="57">
        <f t="shared" si="2"/>
        <v>300000</v>
      </c>
      <c r="I27" s="34"/>
      <c r="J27" s="25">
        <v>100000</v>
      </c>
      <c r="K27" s="25"/>
      <c r="L27" s="35"/>
      <c r="M27" s="37"/>
      <c r="N27" s="35">
        <v>200000</v>
      </c>
      <c r="O27" s="25" t="s">
        <v>27</v>
      </c>
      <c r="P27" s="36">
        <v>100000</v>
      </c>
      <c r="Q27" s="25" t="s">
        <v>28</v>
      </c>
      <c r="R27" s="36"/>
      <c r="S27" s="25"/>
      <c r="T27" s="99"/>
      <c r="U27" s="38"/>
    </row>
    <row r="28" spans="1:21" ht="30.75" customHeight="1">
      <c r="A28" s="51"/>
      <c r="B28" s="21"/>
      <c r="C28" s="56"/>
      <c r="D28" s="97" t="s">
        <v>55</v>
      </c>
      <c r="E28" s="21"/>
      <c r="F28" s="21" t="s">
        <v>46</v>
      </c>
      <c r="G28" s="52">
        <f t="shared" si="1"/>
        <v>350000</v>
      </c>
      <c r="H28" s="57">
        <f t="shared" si="2"/>
        <v>100000</v>
      </c>
      <c r="I28" s="34"/>
      <c r="J28" s="25"/>
      <c r="K28" s="25"/>
      <c r="L28" s="35"/>
      <c r="M28" s="37"/>
      <c r="N28" s="35">
        <v>100000</v>
      </c>
      <c r="O28" s="25" t="s">
        <v>27</v>
      </c>
      <c r="P28" s="36"/>
      <c r="Q28" s="25"/>
      <c r="R28" s="36">
        <v>250000</v>
      </c>
      <c r="S28" s="25"/>
      <c r="T28" s="99"/>
      <c r="U28" s="38"/>
    </row>
    <row r="29" spans="1:21" ht="44.25" customHeight="1">
      <c r="A29" s="51"/>
      <c r="B29" s="21"/>
      <c r="C29" s="56"/>
      <c r="D29" s="97" t="s">
        <v>56</v>
      </c>
      <c r="E29" s="21"/>
      <c r="F29" s="21" t="s">
        <v>46</v>
      </c>
      <c r="G29" s="52">
        <f t="shared" si="1"/>
        <v>350000</v>
      </c>
      <c r="H29" s="57">
        <f t="shared" si="2"/>
        <v>100000</v>
      </c>
      <c r="I29" s="34"/>
      <c r="J29" s="25"/>
      <c r="K29" s="25"/>
      <c r="L29" s="35"/>
      <c r="M29" s="37"/>
      <c r="N29" s="35">
        <v>100000</v>
      </c>
      <c r="O29" s="25" t="s">
        <v>27</v>
      </c>
      <c r="P29" s="36"/>
      <c r="Q29" s="25"/>
      <c r="R29" s="36">
        <v>250000</v>
      </c>
      <c r="S29" s="25"/>
      <c r="T29" s="99"/>
      <c r="U29" s="38"/>
    </row>
    <row r="30" spans="1:21" ht="27" customHeight="1">
      <c r="A30" s="51"/>
      <c r="B30" s="21"/>
      <c r="C30" s="56"/>
      <c r="D30" s="97" t="s">
        <v>57</v>
      </c>
      <c r="E30" s="21"/>
      <c r="F30" s="21" t="s">
        <v>46</v>
      </c>
      <c r="G30" s="52">
        <f t="shared" si="1"/>
        <v>350000</v>
      </c>
      <c r="H30" s="57">
        <f t="shared" si="2"/>
        <v>100000</v>
      </c>
      <c r="I30" s="34"/>
      <c r="J30" s="25"/>
      <c r="K30" s="25"/>
      <c r="L30" s="35"/>
      <c r="M30" s="37"/>
      <c r="N30" s="35">
        <v>100000</v>
      </c>
      <c r="O30" s="25" t="s">
        <v>27</v>
      </c>
      <c r="P30" s="36"/>
      <c r="Q30" s="25"/>
      <c r="R30" s="36">
        <v>250000</v>
      </c>
      <c r="S30" s="25"/>
      <c r="T30" s="99"/>
      <c r="U30" s="38"/>
    </row>
    <row r="31" spans="1:21" ht="30" customHeight="1">
      <c r="A31" s="51"/>
      <c r="B31" s="21"/>
      <c r="C31" s="56"/>
      <c r="D31" s="97" t="s">
        <v>58</v>
      </c>
      <c r="E31" s="21"/>
      <c r="F31" s="21" t="s">
        <v>46</v>
      </c>
      <c r="G31" s="52">
        <f t="shared" si="1"/>
        <v>250000</v>
      </c>
      <c r="H31" s="57">
        <f>SUM(J31,N31)</f>
        <v>150000</v>
      </c>
      <c r="I31" s="34"/>
      <c r="J31" s="25"/>
      <c r="K31" s="25"/>
      <c r="L31" s="35"/>
      <c r="M31" s="37"/>
      <c r="N31" s="35">
        <v>150000</v>
      </c>
      <c r="O31" s="25" t="s">
        <v>27</v>
      </c>
      <c r="P31" s="36"/>
      <c r="Q31" s="25"/>
      <c r="R31" s="36">
        <v>100000</v>
      </c>
      <c r="S31" s="25"/>
      <c r="T31" s="99"/>
      <c r="U31" s="38"/>
    </row>
    <row r="32" spans="1:21" ht="22.5" customHeight="1">
      <c r="A32" s="100"/>
      <c r="B32" s="101"/>
      <c r="C32" s="102" t="s">
        <v>14</v>
      </c>
      <c r="D32" s="103"/>
      <c r="E32" s="101"/>
      <c r="F32" s="101"/>
      <c r="G32" s="104">
        <f>SUM(G21:G23)</f>
        <v>3707285</v>
      </c>
      <c r="H32" s="181">
        <f>SUM(H21:I23)</f>
        <v>1439821</v>
      </c>
      <c r="I32" s="182"/>
      <c r="J32" s="188">
        <f>SUM(J21:K23)</f>
        <v>200000</v>
      </c>
      <c r="K32" s="196"/>
      <c r="L32" s="188">
        <f>SUM(L21:M23)</f>
        <v>0</v>
      </c>
      <c r="M32" s="196"/>
      <c r="N32" s="188">
        <f>SUM(N21:O23)</f>
        <v>1239821</v>
      </c>
      <c r="O32" s="196"/>
      <c r="P32" s="188">
        <f>SUM(P21:Q23)</f>
        <v>1200464</v>
      </c>
      <c r="Q32" s="196"/>
      <c r="R32" s="188">
        <f>SUM(R21:S23)</f>
        <v>1050000</v>
      </c>
      <c r="S32" s="196"/>
      <c r="T32" s="188">
        <f>SUM(T21:U23)</f>
        <v>0</v>
      </c>
      <c r="U32" s="189"/>
    </row>
    <row r="33" spans="1:21" ht="24.75" customHeight="1">
      <c r="A33" s="107">
        <v>8</v>
      </c>
      <c r="B33" s="108">
        <v>754</v>
      </c>
      <c r="C33" s="109">
        <v>75412</v>
      </c>
      <c r="D33" s="110" t="s">
        <v>59</v>
      </c>
      <c r="E33" s="49"/>
      <c r="F33" s="39" t="s">
        <v>46</v>
      </c>
      <c r="G33" s="74">
        <f>SUM(H33,P33)</f>
        <v>30000</v>
      </c>
      <c r="H33" s="111">
        <f>SUM(J33)</f>
        <v>15000</v>
      </c>
      <c r="I33" s="112"/>
      <c r="J33" s="113">
        <v>15000</v>
      </c>
      <c r="K33" s="114"/>
      <c r="L33" s="113"/>
      <c r="M33" s="115"/>
      <c r="N33" s="113"/>
      <c r="O33" s="59"/>
      <c r="P33" s="113">
        <v>15000</v>
      </c>
      <c r="Q33" s="114"/>
      <c r="R33" s="113"/>
      <c r="S33" s="114"/>
      <c r="T33" s="113"/>
      <c r="U33" s="116"/>
    </row>
    <row r="34" spans="1:21" ht="18.75" customHeight="1">
      <c r="A34" s="100"/>
      <c r="B34" s="101"/>
      <c r="C34" s="102" t="s">
        <v>14</v>
      </c>
      <c r="D34" s="103">
        <v>754</v>
      </c>
      <c r="E34" s="101"/>
      <c r="F34" s="101"/>
      <c r="G34" s="104">
        <f>SUM(G33:G33)</f>
        <v>30000</v>
      </c>
      <c r="H34" s="181">
        <f>SUM(H33:H33)</f>
        <v>15000</v>
      </c>
      <c r="I34" s="182"/>
      <c r="J34" s="188">
        <f>SUM(J33:J33)</f>
        <v>15000</v>
      </c>
      <c r="K34" s="197"/>
      <c r="L34" s="196">
        <f>SUM(L33:L33)</f>
        <v>0</v>
      </c>
      <c r="M34" s="197"/>
      <c r="N34" s="105">
        <f>SUM(N33:N33)</f>
        <v>0</v>
      </c>
      <c r="O34" s="117"/>
      <c r="P34" s="105">
        <f>SUM(P33:P33)</f>
        <v>15000</v>
      </c>
      <c r="Q34" s="117"/>
      <c r="R34" s="105"/>
      <c r="S34" s="117"/>
      <c r="T34" s="105"/>
      <c r="U34" s="118"/>
    </row>
    <row r="35" spans="1:21" s="15" customFormat="1" ht="57" customHeight="1">
      <c r="A35" s="20">
        <v>9</v>
      </c>
      <c r="B35" s="22">
        <v>801</v>
      </c>
      <c r="C35" s="22">
        <v>80101</v>
      </c>
      <c r="D35" s="53" t="s">
        <v>60</v>
      </c>
      <c r="E35" s="22" t="s">
        <v>9</v>
      </c>
      <c r="F35" s="21" t="s">
        <v>49</v>
      </c>
      <c r="G35" s="23">
        <f>SUM(H35,P35,R35,T35)</f>
        <v>150000</v>
      </c>
      <c r="H35" s="24">
        <f>SUM(J35,N35)</f>
        <v>75000</v>
      </c>
      <c r="I35" s="61"/>
      <c r="J35" s="63">
        <v>75000</v>
      </c>
      <c r="K35" s="75"/>
      <c r="L35" s="119"/>
      <c r="M35" s="120"/>
      <c r="N35" s="63"/>
      <c r="O35" s="62"/>
      <c r="P35" s="26">
        <v>75000</v>
      </c>
      <c r="Q35" s="94"/>
      <c r="R35" s="26"/>
      <c r="S35" s="62"/>
      <c r="T35" s="26"/>
      <c r="U35" s="64"/>
    </row>
    <row r="36" spans="1:21" s="15" customFormat="1" ht="36" customHeight="1">
      <c r="A36" s="121">
        <v>10</v>
      </c>
      <c r="B36" s="21"/>
      <c r="C36" s="65"/>
      <c r="D36" s="190" t="s">
        <v>61</v>
      </c>
      <c r="E36" s="65"/>
      <c r="F36" s="171" t="s">
        <v>62</v>
      </c>
      <c r="G36" s="23">
        <f>SUM(H36,P36,R36,T36)</f>
        <v>1050000</v>
      </c>
      <c r="H36" s="66">
        <f>SUM(J36,L35,N36)</f>
        <v>55000</v>
      </c>
      <c r="I36" s="67"/>
      <c r="J36" s="35">
        <v>55000</v>
      </c>
      <c r="K36" s="37"/>
      <c r="L36" s="25"/>
      <c r="M36" s="25"/>
      <c r="N36" s="35"/>
      <c r="O36" s="25"/>
      <c r="P36" s="36">
        <v>525000</v>
      </c>
      <c r="Q36" s="37" t="s">
        <v>63</v>
      </c>
      <c r="R36" s="68">
        <v>50000</v>
      </c>
      <c r="S36" s="25"/>
      <c r="T36" s="36">
        <v>420000</v>
      </c>
      <c r="U36" s="38" t="s">
        <v>13</v>
      </c>
    </row>
    <row r="37" spans="1:21" s="9" customFormat="1" ht="20.25" customHeight="1">
      <c r="A37" s="122"/>
      <c r="B37" s="28">
        <v>801</v>
      </c>
      <c r="C37" s="69">
        <v>80101</v>
      </c>
      <c r="D37" s="191"/>
      <c r="E37" s="69"/>
      <c r="F37" s="22"/>
      <c r="G37" s="23"/>
      <c r="H37" s="70"/>
      <c r="I37" s="71"/>
      <c r="J37" s="31"/>
      <c r="K37" s="60"/>
      <c r="L37" s="30"/>
      <c r="M37" s="30"/>
      <c r="N37" s="31"/>
      <c r="O37" s="30"/>
      <c r="P37" s="32"/>
      <c r="Q37" s="60"/>
      <c r="R37" s="72"/>
      <c r="S37" s="30"/>
      <c r="T37" s="32"/>
      <c r="U37" s="33"/>
    </row>
    <row r="38" spans="1:21" ht="36" customHeight="1">
      <c r="A38" s="123">
        <v>11</v>
      </c>
      <c r="B38" s="39">
        <v>801</v>
      </c>
      <c r="C38" s="124">
        <v>80101</v>
      </c>
      <c r="D38" s="95" t="s">
        <v>64</v>
      </c>
      <c r="E38" s="124"/>
      <c r="F38" s="21" t="s">
        <v>49</v>
      </c>
      <c r="G38" s="52">
        <f>SUM(H38,P38,R38,T38)</f>
        <v>120000</v>
      </c>
      <c r="H38" s="55">
        <f>SUM(J38,N38)</f>
        <v>60000</v>
      </c>
      <c r="I38" s="40"/>
      <c r="J38" s="42">
        <v>60000</v>
      </c>
      <c r="K38" s="59"/>
      <c r="L38" s="41"/>
      <c r="M38" s="25"/>
      <c r="N38" s="42"/>
      <c r="O38" s="41"/>
      <c r="P38" s="43">
        <v>60000</v>
      </c>
      <c r="Q38" s="59"/>
      <c r="R38" s="43"/>
      <c r="S38" s="41"/>
      <c r="T38" s="43"/>
      <c r="U38" s="44"/>
    </row>
    <row r="39" spans="1:21" ht="16.5" customHeight="1">
      <c r="A39" s="125">
        <v>12</v>
      </c>
      <c r="B39" s="21">
        <v>801</v>
      </c>
      <c r="C39" s="126">
        <v>80101</v>
      </c>
      <c r="D39" s="192" t="s">
        <v>65</v>
      </c>
      <c r="E39" s="127"/>
      <c r="F39" s="65" t="s">
        <v>49</v>
      </c>
      <c r="G39" s="52">
        <v>56200</v>
      </c>
      <c r="H39" s="57">
        <f>SUM(J39:N39)</f>
        <v>3700</v>
      </c>
      <c r="I39" s="61"/>
      <c r="J39" s="62">
        <v>3700</v>
      </c>
      <c r="K39" s="62"/>
      <c r="L39" s="35"/>
      <c r="M39" s="37"/>
      <c r="N39" s="35"/>
      <c r="O39" s="62"/>
      <c r="P39" s="26">
        <v>42100</v>
      </c>
      <c r="Q39" s="62" t="s">
        <v>47</v>
      </c>
      <c r="R39" s="26"/>
      <c r="S39" s="62"/>
      <c r="T39" s="26"/>
      <c r="U39" s="64"/>
    </row>
    <row r="40" spans="1:21" ht="57" customHeight="1">
      <c r="A40" s="125"/>
      <c r="B40" s="22"/>
      <c r="C40" s="127"/>
      <c r="D40" s="193"/>
      <c r="E40" s="127"/>
      <c r="F40" s="127"/>
      <c r="G40" s="23"/>
      <c r="H40" s="24"/>
      <c r="I40" s="61"/>
      <c r="J40" s="62"/>
      <c r="K40" s="62"/>
      <c r="L40" s="63"/>
      <c r="M40" s="60"/>
      <c r="N40" s="98"/>
      <c r="O40" s="62"/>
      <c r="P40" s="128" t="s">
        <v>66</v>
      </c>
      <c r="Q40" s="62"/>
      <c r="R40" s="26"/>
      <c r="S40" s="62"/>
      <c r="T40" s="26"/>
      <c r="U40" s="64"/>
    </row>
    <row r="41" spans="1:21" ht="46.5" customHeight="1">
      <c r="A41" s="51">
        <v>13</v>
      </c>
      <c r="B41" s="21">
        <v>801</v>
      </c>
      <c r="C41" s="21">
        <v>80110</v>
      </c>
      <c r="D41" s="96" t="s">
        <v>67</v>
      </c>
      <c r="E41" s="21" t="s">
        <v>9</v>
      </c>
      <c r="F41" s="21" t="s">
        <v>68</v>
      </c>
      <c r="G41" s="52">
        <v>181359</v>
      </c>
      <c r="H41" s="57">
        <f>SUM(J41:N41)</f>
        <v>173359</v>
      </c>
      <c r="I41" s="34"/>
      <c r="J41" s="25">
        <v>53359</v>
      </c>
      <c r="K41" s="25"/>
      <c r="L41" s="35">
        <v>120000</v>
      </c>
      <c r="M41" s="94" t="s">
        <v>47</v>
      </c>
      <c r="N41" s="35"/>
      <c r="O41" s="25"/>
      <c r="P41" s="36"/>
      <c r="Q41" s="25"/>
      <c r="R41" s="36"/>
      <c r="S41" s="25"/>
      <c r="T41" s="36"/>
      <c r="U41" s="38"/>
    </row>
    <row r="42" spans="1:21" ht="17.25" customHeight="1">
      <c r="A42" s="45"/>
      <c r="B42" s="49"/>
      <c r="C42" s="47" t="s">
        <v>15</v>
      </c>
      <c r="D42" s="46"/>
      <c r="E42" s="39"/>
      <c r="F42" s="49"/>
      <c r="G42" s="50">
        <f>SUM(G35:G41)</f>
        <v>1557559</v>
      </c>
      <c r="H42" s="50">
        <f aca="true" t="shared" si="3" ref="H42:T42">SUM(H35:H41)</f>
        <v>367059</v>
      </c>
      <c r="I42" s="50"/>
      <c r="J42" s="50">
        <f t="shared" si="3"/>
        <v>247059</v>
      </c>
      <c r="K42" s="50"/>
      <c r="L42" s="169">
        <f t="shared" si="3"/>
        <v>120000</v>
      </c>
      <c r="M42" s="50"/>
      <c r="N42" s="170">
        <f t="shared" si="3"/>
        <v>0</v>
      </c>
      <c r="O42" s="50"/>
      <c r="P42" s="50">
        <f t="shared" si="3"/>
        <v>702100</v>
      </c>
      <c r="Q42" s="50"/>
      <c r="R42" s="50">
        <f t="shared" si="3"/>
        <v>50000</v>
      </c>
      <c r="S42" s="50"/>
      <c r="T42" s="50">
        <f t="shared" si="3"/>
        <v>420000</v>
      </c>
      <c r="U42" s="159"/>
    </row>
    <row r="43" spans="1:21" ht="33" customHeight="1">
      <c r="A43" s="173">
        <v>14</v>
      </c>
      <c r="B43" s="174">
        <v>900</v>
      </c>
      <c r="C43" s="73">
        <v>90015</v>
      </c>
      <c r="D43" s="130" t="s">
        <v>69</v>
      </c>
      <c r="E43" s="131"/>
      <c r="F43" s="132" t="s">
        <v>41</v>
      </c>
      <c r="G43" s="54">
        <f>SUM(H43,P43,R43,T43)</f>
        <v>17000</v>
      </c>
      <c r="H43" s="194">
        <f>SUM(J43,N43)</f>
        <v>17000</v>
      </c>
      <c r="I43" s="195"/>
      <c r="J43" s="113">
        <v>17000</v>
      </c>
      <c r="K43" s="115"/>
      <c r="L43" s="114"/>
      <c r="M43" s="172"/>
      <c r="N43" s="113"/>
      <c r="O43" s="115"/>
      <c r="P43" s="113"/>
      <c r="Q43" s="115"/>
      <c r="R43" s="113"/>
      <c r="S43" s="115"/>
      <c r="T43" s="113"/>
      <c r="U43" s="116"/>
    </row>
    <row r="44" spans="1:21" ht="18.75" customHeight="1">
      <c r="A44" s="45"/>
      <c r="B44" s="76"/>
      <c r="C44" s="133" t="s">
        <v>70</v>
      </c>
      <c r="D44" s="134"/>
      <c r="E44" s="21"/>
      <c r="F44" s="76"/>
      <c r="G44" s="77">
        <f>SUM(G43:G43)</f>
        <v>17000</v>
      </c>
      <c r="H44" s="183">
        <f>SUM(H43:H43)</f>
        <v>17000</v>
      </c>
      <c r="I44" s="184"/>
      <c r="J44" s="183">
        <f>SUM(J43:J43)</f>
        <v>17000</v>
      </c>
      <c r="K44" s="184"/>
      <c r="L44" s="183">
        <f>SUM(L43:L43)</f>
        <v>0</v>
      </c>
      <c r="M44" s="184"/>
      <c r="N44" s="183">
        <f>SUM(N43:N43)</f>
        <v>0</v>
      </c>
      <c r="O44" s="184"/>
      <c r="P44" s="181">
        <f>SUM(P43:P43)</f>
        <v>0</v>
      </c>
      <c r="Q44" s="182"/>
      <c r="R44" s="183">
        <f>SUM(R43:R43)</f>
        <v>0</v>
      </c>
      <c r="S44" s="184"/>
      <c r="T44" s="181">
        <f>SUM(T43:T43)</f>
        <v>0</v>
      </c>
      <c r="U44" s="185"/>
    </row>
    <row r="45" spans="1:21" ht="33.75">
      <c r="A45" s="107">
        <v>15</v>
      </c>
      <c r="B45" s="135">
        <v>921</v>
      </c>
      <c r="C45" s="136">
        <v>92109</v>
      </c>
      <c r="D45" s="137" t="s">
        <v>71</v>
      </c>
      <c r="E45" s="21"/>
      <c r="F45" s="21" t="s">
        <v>72</v>
      </c>
      <c r="G45" s="54">
        <v>247000</v>
      </c>
      <c r="H45" s="186">
        <f>SUM(J45,L45,N45)</f>
        <v>244000</v>
      </c>
      <c r="I45" s="187"/>
      <c r="J45" s="78">
        <v>82000</v>
      </c>
      <c r="K45" s="79"/>
      <c r="L45" s="78">
        <v>162000</v>
      </c>
      <c r="M45" s="79" t="s">
        <v>47</v>
      </c>
      <c r="N45" s="78"/>
      <c r="O45" s="79"/>
      <c r="P45" s="138"/>
      <c r="Q45" s="75"/>
      <c r="R45" s="78"/>
      <c r="S45" s="79"/>
      <c r="T45" s="75"/>
      <c r="U45" s="139"/>
    </row>
    <row r="46" spans="1:21" ht="56.25">
      <c r="A46" s="100">
        <v>16</v>
      </c>
      <c r="B46" s="108">
        <v>921</v>
      </c>
      <c r="C46" s="109">
        <v>92116</v>
      </c>
      <c r="D46" s="140" t="s">
        <v>73</v>
      </c>
      <c r="E46" s="141"/>
      <c r="F46" s="21" t="s">
        <v>46</v>
      </c>
      <c r="G46" s="74">
        <f>SUM(H46,P46,R46,T46)</f>
        <v>350000</v>
      </c>
      <c r="H46" s="55">
        <f>SUM(J46,L46,N46)</f>
        <v>87500</v>
      </c>
      <c r="I46" s="112"/>
      <c r="J46" s="113"/>
      <c r="K46" s="142"/>
      <c r="L46" s="143"/>
      <c r="M46" s="142"/>
      <c r="N46" s="144">
        <v>87500</v>
      </c>
      <c r="O46" s="143" t="s">
        <v>27</v>
      </c>
      <c r="P46" s="144">
        <v>262500</v>
      </c>
      <c r="Q46" s="143" t="s">
        <v>47</v>
      </c>
      <c r="R46" s="113"/>
      <c r="S46" s="143"/>
      <c r="T46" s="113"/>
      <c r="U46" s="145"/>
    </row>
    <row r="47" spans="1:21" ht="12.75">
      <c r="A47" s="146"/>
      <c r="B47" s="129"/>
      <c r="C47" s="47" t="s">
        <v>74</v>
      </c>
      <c r="D47" s="147"/>
      <c r="E47" s="131"/>
      <c r="F47" s="132"/>
      <c r="G47" s="105">
        <f>SUM(G45:G46)</f>
        <v>597000</v>
      </c>
      <c r="H47" s="105">
        <f>SUM(H45:H46)</f>
        <v>331500</v>
      </c>
      <c r="I47" s="106"/>
      <c r="J47" s="105">
        <f>SUM(J45:J46)</f>
        <v>82000</v>
      </c>
      <c r="K47" s="106"/>
      <c r="L47" s="105">
        <f>SUM(L45:L46)</f>
        <v>162000</v>
      </c>
      <c r="M47" s="106"/>
      <c r="N47" s="105">
        <f>SUM(N45:N46)</f>
        <v>87500</v>
      </c>
      <c r="O47" s="106"/>
      <c r="P47" s="105">
        <f>SUM(P45:P46)</f>
        <v>262500</v>
      </c>
      <c r="Q47" s="106"/>
      <c r="R47" s="105">
        <f>SUM(R45:R46)</f>
        <v>0</v>
      </c>
      <c r="S47" s="106"/>
      <c r="T47" s="105">
        <f>SUM(T45:T46)</f>
        <v>0</v>
      </c>
      <c r="U47" s="148"/>
    </row>
    <row r="48" spans="1:21" ht="13.5" thickBot="1">
      <c r="A48" s="149"/>
      <c r="B48" s="150"/>
      <c r="C48" s="150"/>
      <c r="D48" s="151" t="s">
        <v>16</v>
      </c>
      <c r="E48" s="152"/>
      <c r="F48" s="153"/>
      <c r="G48" s="154">
        <f>SUM(G20,G32,G34,G42,G44,G47)</f>
        <v>9381844</v>
      </c>
      <c r="H48" s="179">
        <f>SUM(H20,H32,H34,H42,H44,H47)</f>
        <v>2818380</v>
      </c>
      <c r="I48" s="180"/>
      <c r="J48" s="179">
        <f>SUM(J20,J32,J34,J42,J44,J47)</f>
        <v>852608</v>
      </c>
      <c r="K48" s="180"/>
      <c r="L48" s="179">
        <f>SUM(L20,L32,L34,L42,L44,L47)</f>
        <v>518451</v>
      </c>
      <c r="M48" s="180"/>
      <c r="N48" s="179">
        <f>SUM(N20,N32,N34,N42,N44,N47)</f>
        <v>1447321</v>
      </c>
      <c r="O48" s="180"/>
      <c r="P48" s="179">
        <f>SUM(P20,P32,P34,P42,P44,P47)</f>
        <v>2605064</v>
      </c>
      <c r="Q48" s="180"/>
      <c r="R48" s="179">
        <f>SUM(R20,R32,R34,R42,R44,R47)</f>
        <v>1625000</v>
      </c>
      <c r="S48" s="180"/>
      <c r="T48" s="179">
        <f>SUM(T20,T32,T34,T42,T44,T47)</f>
        <v>2295000</v>
      </c>
      <c r="U48" s="180"/>
    </row>
    <row r="49" spans="1:21" ht="12.75">
      <c r="A49" s="160"/>
      <c r="B49" s="157" t="s">
        <v>12</v>
      </c>
      <c r="C49" s="157"/>
      <c r="D49" s="157"/>
      <c r="E49" s="157"/>
      <c r="F49" s="157"/>
      <c r="G49" s="157" t="s">
        <v>75</v>
      </c>
      <c r="H49" s="155"/>
      <c r="I49" s="157"/>
      <c r="J49" s="161"/>
      <c r="K49" s="157"/>
      <c r="L49" s="157"/>
      <c r="M49" s="157"/>
      <c r="N49" s="156"/>
      <c r="O49" s="161"/>
      <c r="P49" s="161"/>
      <c r="Q49" s="161"/>
      <c r="R49" s="161"/>
      <c r="S49" s="161"/>
      <c r="T49" s="161"/>
      <c r="U49" s="162"/>
    </row>
    <row r="50" spans="1:21" ht="12.75">
      <c r="A50" s="163"/>
      <c r="B50" s="157" t="s">
        <v>76</v>
      </c>
      <c r="C50" s="157"/>
      <c r="D50" s="157"/>
      <c r="E50" s="157"/>
      <c r="F50" s="157"/>
      <c r="G50" s="157" t="s">
        <v>77</v>
      </c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64"/>
    </row>
    <row r="51" spans="1:21" ht="12.75">
      <c r="A51" s="163"/>
      <c r="B51" s="157" t="s">
        <v>30</v>
      </c>
      <c r="C51" s="157"/>
      <c r="D51" s="157"/>
      <c r="E51" s="157"/>
      <c r="F51" s="157"/>
      <c r="G51" s="157" t="s">
        <v>78</v>
      </c>
      <c r="H51" s="157"/>
      <c r="I51" s="157"/>
      <c r="J51" s="157"/>
      <c r="K51" s="157"/>
      <c r="L51" s="161"/>
      <c r="M51" s="157"/>
      <c r="N51" s="165"/>
      <c r="O51" s="157"/>
      <c r="P51" s="157"/>
      <c r="Q51" s="157"/>
      <c r="R51" s="157"/>
      <c r="S51" s="157"/>
      <c r="T51" s="157"/>
      <c r="U51" s="164"/>
    </row>
    <row r="52" spans="1:21" ht="12.75">
      <c r="A52" s="163"/>
      <c r="B52" s="157" t="s">
        <v>31</v>
      </c>
      <c r="C52" s="157"/>
      <c r="D52" s="157"/>
      <c r="E52" s="157"/>
      <c r="F52" s="157"/>
      <c r="G52" s="157" t="s">
        <v>79</v>
      </c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64"/>
    </row>
    <row r="53" spans="1:21" ht="13.5" thickBot="1">
      <c r="A53" s="166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8"/>
    </row>
  </sheetData>
  <mergeCells count="59">
    <mergeCell ref="A9:A11"/>
    <mergeCell ref="B9:B11"/>
    <mergeCell ref="C9:C11"/>
    <mergeCell ref="D9:D11"/>
    <mergeCell ref="H9:U9"/>
    <mergeCell ref="R10:U10"/>
    <mergeCell ref="E9:E11"/>
    <mergeCell ref="F9:F11"/>
    <mergeCell ref="G9:G11"/>
    <mergeCell ref="T11:U11"/>
    <mergeCell ref="R12:S12"/>
    <mergeCell ref="H11:I11"/>
    <mergeCell ref="N11:O11"/>
    <mergeCell ref="P11:Q11"/>
    <mergeCell ref="R11:S11"/>
    <mergeCell ref="J11:K11"/>
    <mergeCell ref="L34:M34"/>
    <mergeCell ref="P20:Q20"/>
    <mergeCell ref="R20:S20"/>
    <mergeCell ref="L20:M20"/>
    <mergeCell ref="T12:U12"/>
    <mergeCell ref="D18:D19"/>
    <mergeCell ref="T20:U20"/>
    <mergeCell ref="J20:K20"/>
    <mergeCell ref="J12:K12"/>
    <mergeCell ref="N20:O20"/>
    <mergeCell ref="H12:I12"/>
    <mergeCell ref="H20:I20"/>
    <mergeCell ref="N12:O12"/>
    <mergeCell ref="P12:Q12"/>
    <mergeCell ref="H23:I23"/>
    <mergeCell ref="J23:K23"/>
    <mergeCell ref="H32:I32"/>
    <mergeCell ref="J32:K32"/>
    <mergeCell ref="T32:U32"/>
    <mergeCell ref="D36:D37"/>
    <mergeCell ref="D39:D40"/>
    <mergeCell ref="H43:I43"/>
    <mergeCell ref="L32:M32"/>
    <mergeCell ref="N32:O32"/>
    <mergeCell ref="P32:Q32"/>
    <mergeCell ref="R32:S32"/>
    <mergeCell ref="H34:I34"/>
    <mergeCell ref="J34:K34"/>
    <mergeCell ref="P44:Q44"/>
    <mergeCell ref="R44:S44"/>
    <mergeCell ref="T44:U44"/>
    <mergeCell ref="H45:I45"/>
    <mergeCell ref="H44:I44"/>
    <mergeCell ref="J44:K44"/>
    <mergeCell ref="L44:M44"/>
    <mergeCell ref="N44:O44"/>
    <mergeCell ref="P48:Q48"/>
    <mergeCell ref="R48:S48"/>
    <mergeCell ref="T48:U48"/>
    <mergeCell ref="H48:I48"/>
    <mergeCell ref="J48:K48"/>
    <mergeCell ref="L48:M48"/>
    <mergeCell ref="N48:O48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Maria Rzuczkowska</cp:lastModifiedBy>
  <cp:lastPrinted>2005-12-27T10:12:53Z</cp:lastPrinted>
  <dcterms:created xsi:type="dcterms:W3CDTF">2003-09-08T12:28:57Z</dcterms:created>
  <dcterms:modified xsi:type="dcterms:W3CDTF">2006-01-02T13:53:13Z</dcterms:modified>
  <cp:category/>
  <cp:version/>
  <cp:contentType/>
  <cp:contentStatus/>
</cp:coreProperties>
</file>