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615" activeTab="0"/>
  </bookViews>
  <sheets>
    <sheet name="Arkusz2" sheetId="1" r:id="rId1"/>
    <sheet name="Arkusz3" sheetId="2" r:id="rId2"/>
  </sheets>
  <definedNames>
    <definedName name="_xlnm.Print_Area" localSheetId="0">'Arkusz2'!$A$1:$U$64</definedName>
  </definedNames>
  <calcPr fullCalcOnLoad="1"/>
</workbook>
</file>

<file path=xl/sharedStrings.xml><?xml version="1.0" encoding="utf-8"?>
<sst xmlns="http://schemas.openxmlformats.org/spreadsheetml/2006/main" count="146" uniqueCount="100">
  <si>
    <t>ORAZ WIELOLETNIE PROGRAMY INWESTYCYJNE.</t>
  </si>
  <si>
    <t>LP.</t>
  </si>
  <si>
    <t>DZIAŁ</t>
  </si>
  <si>
    <t>NAZWA ZADANIA</t>
  </si>
  <si>
    <t>JEDN. ODPOW.</t>
  </si>
  <si>
    <t>OKRES REALIZACJI</t>
  </si>
  <si>
    <t>ŚRODKI GMINY</t>
  </si>
  <si>
    <t>ŚRODKI DO POZYSKANIA</t>
  </si>
  <si>
    <t>1.</t>
  </si>
  <si>
    <t>Rady Gminy Odrzywół</t>
  </si>
  <si>
    <t>URZĄD GMINY W ODRZYWOLE</t>
  </si>
  <si>
    <t>UG W ODRZYWOLE PRZY WSPÓŁPRACY MW ZDP</t>
  </si>
  <si>
    <t>WYSOKOŚĆ WYDATKÓW</t>
  </si>
  <si>
    <t>1 - pożyczki z WFOŚiGW</t>
  </si>
  <si>
    <t>(1).</t>
  </si>
  <si>
    <t>RAZEM  DZ.  600</t>
  </si>
  <si>
    <t>RAZEM  DZ.  801</t>
  </si>
  <si>
    <t>OGÓŁEM</t>
  </si>
  <si>
    <t>OPRACOWANIE DOKUMENTACJI NA BUDOWĘ KANALIZACJI LIPINY-WYSOKIN-CETEŃ-ODRZYWÓŁ</t>
  </si>
  <si>
    <t>MODERNIZACJA DROGI GRUNTOWEJ W LESIE KAMIENNOWOLSKIM</t>
  </si>
  <si>
    <t>MODERNIZACJA BUDYNKU SZKOŁY PODSTAWOWEJ W ODRZYWOLE</t>
  </si>
  <si>
    <t>LIKWIDACJA BARIER ARCHITEKTONICZNYCH - BUDOWA PODJAZDU PRZY BUDYNKU SP ZOZ W ODRZYWOLE</t>
  </si>
  <si>
    <t>ŚRODKI WŁASNE GMINY</t>
  </si>
  <si>
    <t>KREDYTY I POŻYCZKI GMINY</t>
  </si>
  <si>
    <t>ROZ-         DZIAŁ</t>
  </si>
  <si>
    <t>DOTACJE DO POZYSKANIA</t>
  </si>
  <si>
    <r>
      <t>0</t>
    </r>
    <r>
      <rPr>
        <sz val="8"/>
        <color indexed="9"/>
        <rFont val="Arial"/>
        <family val="0"/>
      </rPr>
      <t>.</t>
    </r>
    <r>
      <rPr>
        <sz val="8"/>
        <rFont val="Arial"/>
        <family val="0"/>
      </rPr>
      <t>10</t>
    </r>
  </si>
  <si>
    <r>
      <t>0</t>
    </r>
    <r>
      <rPr>
        <sz val="8"/>
        <color indexed="9"/>
        <rFont val="Arial"/>
        <family val="0"/>
      </rPr>
      <t>.</t>
    </r>
    <r>
      <rPr>
        <sz val="8"/>
        <rFont val="Arial"/>
        <family val="0"/>
      </rPr>
      <t>1010</t>
    </r>
  </si>
  <si>
    <r>
      <t>RAZEM  DZ.  0</t>
    </r>
    <r>
      <rPr>
        <b/>
        <sz val="8"/>
        <rFont val="Arial"/>
        <family val="0"/>
      </rPr>
      <t>10</t>
    </r>
  </si>
  <si>
    <t>31.12.2005</t>
  </si>
  <si>
    <t>MODERNIZACJA DROGI GMINNEJ W WYSOKINIE</t>
  </si>
  <si>
    <t>30.03.2005</t>
  </si>
  <si>
    <t>MODERNIZACJA SYSTEMU GRZEWCZEGO W BUDYNKACH OŚWIATOWYCH</t>
  </si>
  <si>
    <t>30.11.2005</t>
  </si>
  <si>
    <t>ZAKUP SAMOCHODU POŻARNICZEGO DLA OSP ODRZYWÓŁ</t>
  </si>
  <si>
    <t>(7).</t>
  </si>
  <si>
    <t>(2).</t>
  </si>
  <si>
    <t>(4).</t>
  </si>
  <si>
    <t>WYDATKI NA ZADANIA INWESTYCYJNE NA 2005 ROK</t>
  </si>
  <si>
    <t>3 - kredyt</t>
  </si>
  <si>
    <t>4 - dotacja FOGR</t>
  </si>
  <si>
    <t>5 - rezerwa subwencji oświatowej</t>
  </si>
  <si>
    <t>6 - dotacja - Kontrakt Wojewódzki</t>
  </si>
  <si>
    <t>9 - dotacja z WFOŚiGW</t>
  </si>
  <si>
    <t>10 - dotacja PAOW</t>
  </si>
  <si>
    <t>11 - środki z SP ZOZ</t>
  </si>
  <si>
    <t>12 - dotacja z PFRON</t>
  </si>
  <si>
    <t>ŁĄCZNE NAKŁADY 2004 - 2006</t>
  </si>
  <si>
    <t>7 - ZPORR/SPO</t>
  </si>
  <si>
    <t>OPRACOWANIE DOKUMENTACJI NA BUDOWĘ DRÓG GMINNYCH</t>
  </si>
  <si>
    <t>ZAKUP KOMPUTERÓW DLA PSP W KOLONII OSSIE</t>
  </si>
  <si>
    <t>ZAKUP KOMPUTERÓW DLA PSP W  MYŚLAKOWICACH</t>
  </si>
  <si>
    <t>ZAKUP KONTENERÓW DO SELEKTYWNEJ ZBIÓRKI ODPADÓW</t>
  </si>
  <si>
    <t>01.01.2005-28.02.2005</t>
  </si>
  <si>
    <t>z dnia 29 grudnia 2004r.</t>
  </si>
  <si>
    <t>do uchwały Nr XIX/141/2004</t>
  </si>
  <si>
    <t xml:space="preserve">ROZBUDOWA KANALIZACJI W ODRZYWOLE - etap III - ZPORR  </t>
  </si>
  <si>
    <t>(13).</t>
  </si>
  <si>
    <t>MODERNIZACJA OŚWIETLENIA ULICZNEGO W GMINIE</t>
  </si>
  <si>
    <t>13 - biuro ds. usuwania skutków klęsk żywiołowych</t>
  </si>
  <si>
    <t>ODBUDOWA DROGI  MYŚLAKOWICE KOLONIA</t>
  </si>
  <si>
    <t>RAZEM  DZ.  900</t>
  </si>
  <si>
    <t xml:space="preserve">             (11).       (12).</t>
  </si>
  <si>
    <t>1.04.2004-31.08.05</t>
  </si>
  <si>
    <t>01.06.05- 30.06.06</t>
  </si>
  <si>
    <t>w tym:          10000         10000</t>
  </si>
  <si>
    <t>ZAKUP ATLASU DO ĆWICZ.REHABILITACYJNYCH DO SALKI REHABILITACYJNEJ W ODRZYWOLE</t>
  </si>
  <si>
    <t>(12).</t>
  </si>
  <si>
    <t xml:space="preserve">ZAKUP KOMPUTERÓW DO URZĘDU GMINY               </t>
  </si>
  <si>
    <t>RAZEM  DZ. 750</t>
  </si>
  <si>
    <t>DOTACJE</t>
  </si>
  <si>
    <t>ODNOWA RYNKU - PLAC KILIŃSKIEGO W ODRZYWOLE</t>
  </si>
  <si>
    <t>BUDOWA PARKINGU PRZY UL. KOŚCIELNEJ W ODRZYWOLE</t>
  </si>
  <si>
    <t>LIKWIDACJA BARIER ARCHITEKTONICZNYCH W UG W ODRZYWOLE</t>
  </si>
  <si>
    <t>BUDOWA POMNIKA PAPIEŻA JANA PAWŁA II W ODRZYWOLE</t>
  </si>
  <si>
    <t>dotacja ZPORR            w tym:            EFRR - 923999,00             Min.Gosp. i Pracy - 123200,00</t>
  </si>
  <si>
    <t xml:space="preserve">ODNOWA BUDYNKU IZBY REGIONALNEJ W MYŚLAKOWICACH </t>
  </si>
  <si>
    <t>Załącznika Nr 5</t>
  </si>
  <si>
    <t>ŚRODKI GMINY OGÓŁEM                                 (tab.8+9+10)</t>
  </si>
  <si>
    <t xml:space="preserve">ADAPTACJA ZBIORNIKA RETENCYJNEGO W ODRZYWOLE NA REKREACYJNY </t>
  </si>
  <si>
    <t>ADAPTACJA PODDASZA BUDYNKU PUBLICZNEGO GIMNAZJUM NA ŚWIETLICĘ</t>
  </si>
  <si>
    <t>ADAPTACJA BUDYNKU NA ŚWIETLICĘ WIEJSKĄ W KAMIENNEJ WOLI SPO</t>
  </si>
  <si>
    <t>RAZEM  DZ.  921</t>
  </si>
  <si>
    <t>1.07.2004-  30.06. 2006</t>
  </si>
  <si>
    <t>(8).</t>
  </si>
  <si>
    <t>(6).</t>
  </si>
  <si>
    <t>DOFINANSOWANIE ZAKUPU SAMOCHODU DLA POSTERUNKU POLICJI W ODRZYWOLE</t>
  </si>
  <si>
    <t>8 - dotacjaz MPWROW</t>
  </si>
  <si>
    <t>dotacja zZPORR</t>
  </si>
  <si>
    <t>REMONT BUDYNKU PSP I P.GIMNAZJUM W ODRZYWOLE - ETAP II</t>
  </si>
  <si>
    <t>MODERNIZACJA SALKI GIMNASTYCZNEJ W PSP W KOLONII OSSIE</t>
  </si>
  <si>
    <t>(5).</t>
  </si>
  <si>
    <t>BUDOWA DROGI KOLONIA OSSA - WANDZINÓW</t>
  </si>
  <si>
    <t>30.06.2006</t>
  </si>
  <si>
    <t>(3).</t>
  </si>
  <si>
    <t>Zmiana Nr 8</t>
  </si>
  <si>
    <t>ROZBUDOWA  SIECI WODOCIĄGOWEJ: JANÓWEK I, JANÓWEK II, JELONEK, ODRZYWÓŁ-ETAP I</t>
  </si>
  <si>
    <t>ODWIERT STUDNI REZERWOWEJ PRZY SUW LIPINY</t>
  </si>
  <si>
    <t>,</t>
  </si>
  <si>
    <t xml:space="preserve">2 - dotacja ze Starostwa Powiatowego w Przysusze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</si>
</sst>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9"/>
      <name val="Arial"/>
      <family val="0"/>
    </font>
    <font>
      <b/>
      <sz val="8"/>
      <name val="Arial"/>
      <family val="0"/>
    </font>
    <font>
      <b/>
      <sz val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Continuous"/>
    </xf>
    <xf numFmtId="0" fontId="2" fillId="3" borderId="3" xfId="0" applyFont="1" applyFill="1" applyBorder="1" applyAlignment="1">
      <alignment horizontal="centerContinuous"/>
    </xf>
    <xf numFmtId="0" fontId="2" fillId="4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center" wrapText="1"/>
    </xf>
    <xf numFmtId="4" fontId="2" fillId="5" borderId="7" xfId="0" applyNumberFormat="1" applyFont="1" applyFill="1" applyBorder="1" applyAlignment="1">
      <alignment horizontal="center" wrapText="1"/>
    </xf>
    <xf numFmtId="4" fontId="2" fillId="2" borderId="8" xfId="0" applyNumberFormat="1" applyFont="1" applyFill="1" applyBorder="1" applyAlignment="1">
      <alignment horizontal="right" wrapText="1"/>
    </xf>
    <xf numFmtId="4" fontId="2" fillId="2" borderId="9" xfId="0" applyNumberFormat="1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right" wrapText="1"/>
    </xf>
    <xf numFmtId="4" fontId="2" fillId="0" borderId="12" xfId="0" applyNumberFormat="1" applyFont="1" applyBorder="1" applyAlignment="1">
      <alignment horizontal="center" wrapText="1"/>
    </xf>
    <xf numFmtId="4" fontId="2" fillId="0" borderId="8" xfId="0" applyNumberFormat="1" applyFont="1" applyBorder="1" applyAlignment="1">
      <alignment horizontal="right" wrapText="1"/>
    </xf>
    <xf numFmtId="4" fontId="2" fillId="0" borderId="13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left" wrapText="1"/>
    </xf>
    <xf numFmtId="4" fontId="2" fillId="5" borderId="15" xfId="0" applyNumberFormat="1" applyFont="1" applyFill="1" applyBorder="1" applyAlignment="1">
      <alignment horizontal="center" wrapText="1"/>
    </xf>
    <xf numFmtId="4" fontId="2" fillId="2" borderId="16" xfId="0" applyNumberFormat="1" applyFont="1" applyFill="1" applyBorder="1" applyAlignment="1">
      <alignment horizontal="right" wrapText="1"/>
    </xf>
    <xf numFmtId="4" fontId="2" fillId="0" borderId="17" xfId="0" applyNumberFormat="1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right" wrapText="1"/>
    </xf>
    <xf numFmtId="4" fontId="2" fillId="0" borderId="18" xfId="0" applyNumberFormat="1" applyFont="1" applyBorder="1" applyAlignment="1">
      <alignment horizontal="center" wrapText="1"/>
    </xf>
    <xf numFmtId="4" fontId="2" fillId="2" borderId="19" xfId="0" applyNumberFormat="1" applyFont="1" applyFill="1" applyBorder="1" applyAlignment="1">
      <alignment horizontal="center" wrapText="1"/>
    </xf>
    <xf numFmtId="4" fontId="2" fillId="0" borderId="20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 wrapText="1"/>
    </xf>
    <xf numFmtId="4" fontId="2" fillId="0" borderId="19" xfId="0" applyNumberFormat="1" applyFont="1" applyBorder="1" applyAlignment="1">
      <alignment horizontal="center" wrapText="1"/>
    </xf>
    <xf numFmtId="4" fontId="2" fillId="0" borderId="21" xfId="0" applyNumberFormat="1" applyFont="1" applyBorder="1" applyAlignment="1">
      <alignment horizontal="center" wrapText="1"/>
    </xf>
    <xf numFmtId="4" fontId="2" fillId="2" borderId="16" xfId="0" applyNumberFormat="1" applyFont="1" applyFill="1" applyBorder="1" applyAlignment="1">
      <alignment horizontal="left" wrapText="1"/>
    </xf>
    <xf numFmtId="0" fontId="2" fillId="0" borderId="22" xfId="0" applyFont="1" applyBorder="1" applyAlignment="1">
      <alignment horizontal="center" wrapText="1"/>
    </xf>
    <xf numFmtId="4" fontId="2" fillId="2" borderId="23" xfId="0" applyNumberFormat="1" applyFont="1" applyFill="1" applyBorder="1" applyAlignment="1">
      <alignment horizontal="center" wrapText="1"/>
    </xf>
    <xf numFmtId="4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 wrapText="1"/>
    </xf>
    <xf numFmtId="4" fontId="2" fillId="0" borderId="26" xfId="0" applyNumberFormat="1" applyFont="1" applyBorder="1" applyAlignment="1">
      <alignment horizontal="center" wrapText="1"/>
    </xf>
    <xf numFmtId="0" fontId="10" fillId="0" borderId="27" xfId="0" applyFont="1" applyBorder="1" applyAlignment="1">
      <alignment horizontal="center" wrapText="1"/>
    </xf>
    <xf numFmtId="0" fontId="10" fillId="0" borderId="24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10" fillId="0" borderId="22" xfId="0" applyFont="1" applyBorder="1" applyAlignment="1">
      <alignment horizontal="left" wrapText="1"/>
    </xf>
    <xf numFmtId="0" fontId="10" fillId="0" borderId="22" xfId="0" applyFont="1" applyBorder="1" applyAlignment="1">
      <alignment horizontal="center" wrapText="1"/>
    </xf>
    <xf numFmtId="4" fontId="10" fillId="5" borderId="22" xfId="0" applyNumberFormat="1" applyFont="1" applyFill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4" fontId="2" fillId="5" borderId="6" xfId="0" applyNumberFormat="1" applyFont="1" applyFill="1" applyBorder="1" applyAlignment="1">
      <alignment horizontal="center" wrapText="1"/>
    </xf>
    <xf numFmtId="0" fontId="2" fillId="0" borderId="7" xfId="0" applyFont="1" applyBorder="1" applyAlignment="1">
      <alignment horizontal="left" wrapText="1"/>
    </xf>
    <xf numFmtId="4" fontId="2" fillId="5" borderId="22" xfId="0" applyNumberFormat="1" applyFont="1" applyFill="1" applyBorder="1" applyAlignment="1">
      <alignment horizontal="center" wrapText="1"/>
    </xf>
    <xf numFmtId="4" fontId="2" fillId="2" borderId="25" xfId="0" applyNumberFormat="1" applyFont="1" applyFill="1" applyBorder="1" applyAlignment="1">
      <alignment horizontal="right" wrapText="1"/>
    </xf>
    <xf numFmtId="4" fontId="2" fillId="2" borderId="20" xfId="0" applyNumberFormat="1" applyFont="1" applyFill="1" applyBorder="1" applyAlignment="1">
      <alignment horizontal="right" wrapText="1"/>
    </xf>
    <xf numFmtId="0" fontId="2" fillId="0" borderId="27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2" xfId="0" applyFont="1" applyBorder="1" applyAlignment="1">
      <alignment horizontal="left" wrapText="1"/>
    </xf>
    <xf numFmtId="4" fontId="2" fillId="0" borderId="23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4" fontId="2" fillId="2" borderId="29" xfId="0" applyNumberFormat="1" applyFont="1" applyFill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  <xf numFmtId="4" fontId="2" fillId="0" borderId="8" xfId="0" applyNumberFormat="1" applyFont="1" applyBorder="1" applyAlignment="1">
      <alignment horizontal="center" wrapText="1"/>
    </xf>
    <xf numFmtId="4" fontId="2" fillId="0" borderId="30" xfId="0" applyNumberFormat="1" applyFont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4" fontId="2" fillId="2" borderId="12" xfId="0" applyNumberFormat="1" applyFont="1" applyFill="1" applyBorder="1" applyAlignment="1">
      <alignment horizontal="right" wrapText="1"/>
    </xf>
    <xf numFmtId="4" fontId="2" fillId="2" borderId="12" xfId="0" applyNumberFormat="1" applyFont="1" applyFill="1" applyBorder="1" applyAlignment="1">
      <alignment horizontal="center" wrapText="1"/>
    </xf>
    <xf numFmtId="4" fontId="2" fillId="0" borderId="12" xfId="0" applyNumberFormat="1" applyFont="1" applyBorder="1" applyAlignment="1">
      <alignment horizontal="right" wrapText="1"/>
    </xf>
    <xf numFmtId="0" fontId="2" fillId="0" borderId="17" xfId="0" applyFont="1" applyBorder="1" applyAlignment="1">
      <alignment horizontal="center" wrapText="1"/>
    </xf>
    <xf numFmtId="4" fontId="2" fillId="2" borderId="17" xfId="0" applyNumberFormat="1" applyFont="1" applyFill="1" applyBorder="1" applyAlignment="1">
      <alignment horizontal="right" wrapText="1"/>
    </xf>
    <xf numFmtId="4" fontId="2" fillId="2" borderId="17" xfId="0" applyNumberFormat="1" applyFont="1" applyFill="1" applyBorder="1" applyAlignment="1">
      <alignment horizontal="center" wrapText="1"/>
    </xf>
    <xf numFmtId="4" fontId="2" fillId="0" borderId="17" xfId="0" applyNumberFormat="1" applyFont="1" applyBorder="1" applyAlignment="1">
      <alignment horizontal="right" wrapText="1"/>
    </xf>
    <xf numFmtId="0" fontId="10" fillId="0" borderId="15" xfId="0" applyFont="1" applyBorder="1" applyAlignment="1">
      <alignment horizontal="center" wrapText="1"/>
    </xf>
    <xf numFmtId="0" fontId="2" fillId="0" borderId="27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4" fontId="10" fillId="2" borderId="1" xfId="0" applyNumberFormat="1" applyFont="1" applyFill="1" applyBorder="1" applyAlignment="1">
      <alignment horizontal="center" wrapText="1"/>
    </xf>
    <xf numFmtId="4" fontId="2" fillId="0" borderId="16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 wrapText="1"/>
    </xf>
    <xf numFmtId="4" fontId="2" fillId="0" borderId="17" xfId="0" applyNumberFormat="1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10" fillId="0" borderId="6" xfId="0" applyFont="1" applyBorder="1" applyAlignment="1">
      <alignment horizontal="center" wrapText="1"/>
    </xf>
    <xf numFmtId="4" fontId="10" fillId="2" borderId="19" xfId="0" applyNumberFormat="1" applyFont="1" applyFill="1" applyBorder="1" applyAlignment="1">
      <alignment horizontal="center" wrapText="1"/>
    </xf>
    <xf numFmtId="4" fontId="2" fillId="0" borderId="20" xfId="0" applyNumberFormat="1" applyFont="1" applyFill="1" applyBorder="1" applyAlignment="1">
      <alignment horizontal="center" wrapText="1"/>
    </xf>
    <xf numFmtId="4" fontId="2" fillId="0" borderId="19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/>
    </xf>
    <xf numFmtId="0" fontId="2" fillId="0" borderId="28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4" fontId="2" fillId="5" borderId="15" xfId="0" applyNumberFormat="1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2" xfId="0" applyNumberFormat="1" applyFont="1" applyBorder="1" applyAlignment="1">
      <alignment wrapText="1"/>
    </xf>
    <xf numFmtId="0" fontId="2" fillId="0" borderId="6" xfId="0" applyNumberFormat="1" applyFont="1" applyBorder="1" applyAlignment="1">
      <alignment horizontal="center" wrapText="1"/>
    </xf>
    <xf numFmtId="0" fontId="2" fillId="0" borderId="22" xfId="0" applyNumberFormat="1" applyFont="1" applyBorder="1" applyAlignment="1">
      <alignment wrapText="1"/>
    </xf>
    <xf numFmtId="0" fontId="2" fillId="0" borderId="7" xfId="0" applyFont="1" applyBorder="1" applyAlignment="1">
      <alignment/>
    </xf>
    <xf numFmtId="4" fontId="2" fillId="5" borderId="6" xfId="0" applyNumberFormat="1" applyFont="1" applyFill="1" applyBorder="1" applyAlignment="1">
      <alignment horizontal="center" wrapText="1"/>
    </xf>
    <xf numFmtId="4" fontId="2" fillId="2" borderId="20" xfId="0" applyNumberFormat="1" applyFont="1" applyFill="1" applyBorder="1" applyAlignment="1">
      <alignment horizontal="center" wrapText="1"/>
    </xf>
    <xf numFmtId="4" fontId="2" fillId="0" borderId="0" xfId="0" applyNumberFormat="1" applyFont="1" applyBorder="1" applyAlignment="1">
      <alignment/>
    </xf>
    <xf numFmtId="4" fontId="2" fillId="0" borderId="21" xfId="0" applyNumberFormat="1" applyFont="1" applyFill="1" applyBorder="1" applyAlignment="1">
      <alignment horizontal="center" wrapText="1"/>
    </xf>
    <xf numFmtId="4" fontId="2" fillId="0" borderId="18" xfId="0" applyNumberFormat="1" applyFont="1" applyFill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4" fontId="2" fillId="0" borderId="12" xfId="0" applyNumberFormat="1" applyFont="1" applyFill="1" applyBorder="1" applyAlignment="1">
      <alignment horizontal="center" wrapText="1"/>
    </xf>
    <xf numFmtId="4" fontId="2" fillId="0" borderId="20" xfId="0" applyNumberFormat="1" applyFont="1" applyFill="1" applyBorder="1" applyAlignment="1">
      <alignment horizontal="center" wrapText="1"/>
    </xf>
    <xf numFmtId="4" fontId="2" fillId="0" borderId="21" xfId="0" applyNumberFormat="1" applyFont="1" applyFill="1" applyBorder="1" applyAlignment="1">
      <alignment horizontal="center" wrapText="1"/>
    </xf>
    <xf numFmtId="4" fontId="2" fillId="0" borderId="16" xfId="0" applyNumberFormat="1" applyFont="1" applyBorder="1" applyAlignment="1">
      <alignment horizontal="left" wrapText="1"/>
    </xf>
    <xf numFmtId="0" fontId="2" fillId="0" borderId="19" xfId="0" applyFont="1" applyBorder="1" applyAlignment="1">
      <alignment horizontal="center" wrapText="1"/>
    </xf>
    <xf numFmtId="0" fontId="2" fillId="0" borderId="28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6" xfId="0" applyNumberFormat="1" applyFont="1" applyBorder="1" applyAlignment="1">
      <alignment wrapText="1"/>
    </xf>
    <xf numFmtId="0" fontId="2" fillId="0" borderId="24" xfId="0" applyFont="1" applyBorder="1" applyAlignment="1">
      <alignment/>
    </xf>
    <xf numFmtId="4" fontId="2" fillId="0" borderId="26" xfId="0" applyNumberFormat="1" applyFont="1" applyFill="1" applyBorder="1" applyAlignment="1">
      <alignment horizontal="center" wrapText="1"/>
    </xf>
    <xf numFmtId="0" fontId="2" fillId="0" borderId="22" xfId="0" applyNumberFormat="1" applyFont="1" applyBorder="1" applyAlignment="1">
      <alignment horizontal="center" wrapText="1"/>
    </xf>
    <xf numFmtId="4" fontId="2" fillId="0" borderId="25" xfId="0" applyNumberFormat="1" applyFont="1" applyFill="1" applyBorder="1" applyAlignment="1">
      <alignment horizontal="center" wrapText="1"/>
    </xf>
    <xf numFmtId="4" fontId="2" fillId="0" borderId="23" xfId="0" applyNumberFormat="1" applyFont="1" applyFill="1" applyBorder="1" applyAlignment="1">
      <alignment horizontal="center" wrapText="1"/>
    </xf>
    <xf numFmtId="0" fontId="10" fillId="0" borderId="27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22" xfId="0" applyFont="1" applyBorder="1" applyAlignment="1">
      <alignment horizontal="center"/>
    </xf>
    <xf numFmtId="0" fontId="10" fillId="0" borderId="22" xfId="0" applyFont="1" applyBorder="1" applyAlignment="1">
      <alignment horizontal="left" wrapText="1"/>
    </xf>
    <xf numFmtId="4" fontId="10" fillId="5" borderId="22" xfId="0" applyNumberFormat="1" applyFont="1" applyFill="1" applyBorder="1" applyAlignment="1">
      <alignment horizontal="center" wrapText="1"/>
    </xf>
    <xf numFmtId="4" fontId="10" fillId="5" borderId="12" xfId="0" applyNumberFormat="1" applyFont="1" applyFill="1" applyBorder="1" applyAlignment="1">
      <alignment horizontal="center" wrapText="1"/>
    </xf>
    <xf numFmtId="4" fontId="10" fillId="5" borderId="25" xfId="0" applyNumberFormat="1" applyFont="1" applyFill="1" applyBorder="1" applyAlignment="1">
      <alignment horizontal="center" wrapText="1"/>
    </xf>
    <xf numFmtId="4" fontId="10" fillId="5" borderId="23" xfId="0" applyNumberFormat="1" applyFont="1" applyFill="1" applyBorder="1" applyAlignment="1">
      <alignment horizontal="center" wrapText="1"/>
    </xf>
    <xf numFmtId="4" fontId="10" fillId="5" borderId="26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4" fontId="2" fillId="0" borderId="8" xfId="0" applyNumberFormat="1" applyFont="1" applyFill="1" applyBorder="1" applyAlignment="1">
      <alignment horizontal="center" wrapText="1"/>
    </xf>
    <xf numFmtId="4" fontId="2" fillId="0" borderId="29" xfId="0" applyNumberFormat="1" applyFont="1" applyFill="1" applyBorder="1" applyAlignment="1">
      <alignment horizontal="center" wrapText="1"/>
    </xf>
    <xf numFmtId="4" fontId="2" fillId="0" borderId="8" xfId="0" applyNumberFormat="1" applyFont="1" applyFill="1" applyBorder="1" applyAlignment="1">
      <alignment horizontal="left" wrapText="1"/>
    </xf>
    <xf numFmtId="4" fontId="2" fillId="0" borderId="29" xfId="0" applyNumberFormat="1" applyFont="1" applyFill="1" applyBorder="1" applyAlignment="1">
      <alignment horizontal="left" wrapText="1"/>
    </xf>
    <xf numFmtId="4" fontId="2" fillId="0" borderId="30" xfId="0" applyNumberFormat="1" applyFont="1" applyFill="1" applyBorder="1" applyAlignment="1">
      <alignment horizontal="center" wrapText="1"/>
    </xf>
    <xf numFmtId="0" fontId="10" fillId="0" borderId="6" xfId="0" applyFont="1" applyBorder="1" applyAlignment="1">
      <alignment horizontal="center"/>
    </xf>
    <xf numFmtId="0" fontId="10" fillId="0" borderId="12" xfId="0" applyFont="1" applyBorder="1" applyAlignment="1">
      <alignment/>
    </xf>
    <xf numFmtId="4" fontId="10" fillId="5" borderId="6" xfId="0" applyNumberFormat="1" applyFont="1" applyFill="1" applyBorder="1" applyAlignment="1">
      <alignment horizontal="center" wrapText="1"/>
    </xf>
    <xf numFmtId="4" fontId="2" fillId="2" borderId="24" xfId="0" applyNumberFormat="1" applyFont="1" applyFill="1" applyBorder="1" applyAlignment="1">
      <alignment horizontal="right" wrapText="1"/>
    </xf>
    <xf numFmtId="4" fontId="2" fillId="2" borderId="24" xfId="0" applyNumberFormat="1" applyFont="1" applyFill="1" applyBorder="1" applyAlignment="1">
      <alignment horizontal="center" wrapText="1"/>
    </xf>
    <xf numFmtId="4" fontId="10" fillId="5" borderId="25" xfId="0" applyNumberFormat="1" applyFont="1" applyFill="1" applyBorder="1" applyAlignment="1">
      <alignment horizontal="center" wrapText="1"/>
    </xf>
    <xf numFmtId="4" fontId="10" fillId="5" borderId="23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center" wrapText="1"/>
    </xf>
    <xf numFmtId="4" fontId="2" fillId="0" borderId="8" xfId="0" applyNumberFormat="1" applyFont="1" applyBorder="1" applyAlignment="1">
      <alignment horizontal="left" wrapText="1"/>
    </xf>
    <xf numFmtId="4" fontId="2" fillId="0" borderId="8" xfId="0" applyNumberFormat="1" applyFont="1" applyBorder="1" applyAlignment="1">
      <alignment/>
    </xf>
    <xf numFmtId="4" fontId="2" fillId="0" borderId="29" xfId="0" applyNumberFormat="1" applyFont="1" applyBorder="1" applyAlignment="1">
      <alignment horizontal="center" wrapText="1"/>
    </xf>
    <xf numFmtId="4" fontId="2" fillId="0" borderId="24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wrapText="1"/>
    </xf>
    <xf numFmtId="0" fontId="2" fillId="0" borderId="22" xfId="0" applyFont="1" applyBorder="1" applyAlignment="1">
      <alignment horizontal="left" vertical="top" wrapText="1"/>
    </xf>
    <xf numFmtId="4" fontId="2" fillId="0" borderId="25" xfId="0" applyNumberFormat="1" applyFont="1" applyBorder="1" applyAlignment="1">
      <alignment horizontal="left" wrapText="1"/>
    </xf>
    <xf numFmtId="4" fontId="2" fillId="5" borderId="7" xfId="0" applyNumberFormat="1" applyFont="1" applyFill="1" applyBorder="1" applyAlignment="1">
      <alignment horizontal="center" wrapText="1"/>
    </xf>
    <xf numFmtId="4" fontId="10" fillId="0" borderId="30" xfId="0" applyNumberFormat="1" applyFont="1" applyFill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4" fontId="2" fillId="0" borderId="9" xfId="0" applyNumberFormat="1" applyFont="1" applyBorder="1" applyAlignment="1">
      <alignment horizontal="center" wrapText="1"/>
    </xf>
    <xf numFmtId="4" fontId="2" fillId="0" borderId="19" xfId="0" applyNumberFormat="1" applyFont="1" applyFill="1" applyBorder="1" applyAlignment="1">
      <alignment horizontal="center" wrapText="1"/>
    </xf>
    <xf numFmtId="0" fontId="10" fillId="0" borderId="25" xfId="0" applyFont="1" applyBorder="1" applyAlignment="1">
      <alignment horizontal="center" wrapText="1"/>
    </xf>
    <xf numFmtId="0" fontId="10" fillId="0" borderId="23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center" wrapText="1"/>
    </xf>
    <xf numFmtId="4" fontId="2" fillId="5" borderId="22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3" fontId="9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9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9" fontId="2" fillId="0" borderId="0" xfId="19" applyFont="1" applyAlignment="1">
      <alignment/>
    </xf>
    <xf numFmtId="4" fontId="2" fillId="0" borderId="0" xfId="0" applyNumberFormat="1" applyFont="1" applyFill="1" applyBorder="1" applyAlignment="1">
      <alignment horizontal="left" wrapText="1"/>
    </xf>
    <xf numFmtId="0" fontId="10" fillId="6" borderId="35" xfId="0" applyFont="1" applyFill="1" applyBorder="1" applyAlignment="1">
      <alignment horizontal="center" wrapText="1"/>
    </xf>
    <xf numFmtId="0" fontId="10" fillId="6" borderId="36" xfId="0" applyFont="1" applyFill="1" applyBorder="1" applyAlignment="1">
      <alignment horizontal="center" wrapText="1"/>
    </xf>
    <xf numFmtId="0" fontId="10" fillId="6" borderId="36" xfId="0" applyFont="1" applyFill="1" applyBorder="1" applyAlignment="1">
      <alignment horizontal="left" wrapText="1"/>
    </xf>
    <xf numFmtId="0" fontId="2" fillId="6" borderId="37" xfId="0" applyFont="1" applyFill="1" applyBorder="1" applyAlignment="1">
      <alignment horizontal="center" wrapText="1"/>
    </xf>
    <xf numFmtId="0" fontId="10" fillId="6" borderId="38" xfId="0" applyFont="1" applyFill="1" applyBorder="1" applyAlignment="1">
      <alignment horizontal="center" wrapText="1"/>
    </xf>
    <xf numFmtId="4" fontId="10" fillId="6" borderId="35" xfId="0" applyNumberFormat="1" applyFont="1" applyFill="1" applyBorder="1" applyAlignment="1">
      <alignment horizontal="center" wrapText="1"/>
    </xf>
    <xf numFmtId="4" fontId="10" fillId="6" borderId="36" xfId="0" applyNumberFormat="1" applyFont="1" applyFill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4" xfId="0" applyNumberFormat="1" applyFont="1" applyBorder="1" applyAlignment="1">
      <alignment wrapText="1"/>
    </xf>
    <xf numFmtId="4" fontId="2" fillId="0" borderId="24" xfId="0" applyNumberFormat="1" applyFont="1" applyFill="1" applyBorder="1" applyAlignment="1">
      <alignment horizontal="left" wrapText="1"/>
    </xf>
    <xf numFmtId="4" fontId="10" fillId="0" borderId="23" xfId="0" applyNumberFormat="1" applyFont="1" applyFill="1" applyBorder="1" applyAlignment="1">
      <alignment horizont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wrapText="1"/>
    </xf>
    <xf numFmtId="0" fontId="10" fillId="0" borderId="1" xfId="0" applyFont="1" applyBorder="1" applyAlignment="1">
      <alignment horizontal="center" wrapText="1"/>
    </xf>
    <xf numFmtId="4" fontId="2" fillId="2" borderId="16" xfId="0" applyNumberFormat="1" applyFont="1" applyFill="1" applyBorder="1" applyAlignment="1">
      <alignment horizontal="center" wrapText="1"/>
    </xf>
    <xf numFmtId="0" fontId="10" fillId="0" borderId="25" xfId="0" applyFont="1" applyBorder="1" applyAlignment="1">
      <alignment horizontal="center"/>
    </xf>
    <xf numFmtId="0" fontId="10" fillId="0" borderId="23" xfId="0" applyFont="1" applyBorder="1" applyAlignment="1">
      <alignment horizontal="center" wrapText="1"/>
    </xf>
    <xf numFmtId="4" fontId="10" fillId="2" borderId="23" xfId="0" applyNumberFormat="1" applyFont="1" applyFill="1" applyBorder="1" applyAlignment="1">
      <alignment horizontal="center" wrapText="1"/>
    </xf>
    <xf numFmtId="4" fontId="10" fillId="0" borderId="25" xfId="0" applyNumberFormat="1" applyFont="1" applyFill="1" applyBorder="1" applyAlignment="1">
      <alignment horizontal="center" wrapText="1"/>
    </xf>
    <xf numFmtId="4" fontId="10" fillId="0" borderId="24" xfId="0" applyNumberFormat="1" applyFont="1" applyFill="1" applyBorder="1" applyAlignment="1">
      <alignment horizontal="center" wrapText="1"/>
    </xf>
    <xf numFmtId="4" fontId="10" fillId="0" borderId="23" xfId="0" applyNumberFormat="1" applyFont="1" applyFill="1" applyBorder="1" applyAlignment="1">
      <alignment horizontal="center" wrapText="1"/>
    </xf>
    <xf numFmtId="4" fontId="2" fillId="0" borderId="26" xfId="0" applyNumberFormat="1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4" fontId="2" fillId="2" borderId="0" xfId="0" applyNumberFormat="1" applyFont="1" applyFill="1" applyBorder="1" applyAlignment="1">
      <alignment horizontal="right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4" fontId="10" fillId="5" borderId="24" xfId="0" applyNumberFormat="1" applyFont="1" applyFill="1" applyBorder="1" applyAlignment="1">
      <alignment horizontal="center" wrapText="1"/>
    </xf>
    <xf numFmtId="0" fontId="2" fillId="0" borderId="22" xfId="0" applyFont="1" applyBorder="1" applyAlignment="1">
      <alignment/>
    </xf>
    <xf numFmtId="0" fontId="2" fillId="0" borderId="34" xfId="0" applyFont="1" applyBorder="1" applyAlignment="1">
      <alignment horizontal="center" wrapText="1"/>
    </xf>
    <xf numFmtId="4" fontId="10" fillId="5" borderId="25" xfId="0" applyNumberFormat="1" applyFont="1" applyFill="1" applyBorder="1" applyAlignment="1">
      <alignment horizontal="center" wrapText="1"/>
    </xf>
    <xf numFmtId="4" fontId="10" fillId="5" borderId="23" xfId="0" applyNumberFormat="1" applyFont="1" applyFill="1" applyBorder="1" applyAlignment="1">
      <alignment horizontal="center" wrapText="1"/>
    </xf>
    <xf numFmtId="4" fontId="2" fillId="2" borderId="25" xfId="0" applyNumberFormat="1" applyFont="1" applyFill="1" applyBorder="1" applyAlignment="1">
      <alignment horizontal="center" wrapText="1"/>
    </xf>
    <xf numFmtId="4" fontId="2" fillId="2" borderId="23" xfId="0" applyNumberFormat="1" applyFont="1" applyFill="1" applyBorder="1" applyAlignment="1">
      <alignment horizontal="center" wrapText="1"/>
    </xf>
    <xf numFmtId="4" fontId="10" fillId="5" borderId="25" xfId="0" applyNumberFormat="1" applyFont="1" applyFill="1" applyBorder="1" applyAlignment="1">
      <alignment horizontal="center" wrapText="1"/>
    </xf>
    <xf numFmtId="4" fontId="10" fillId="5" borderId="23" xfId="0" applyNumberFormat="1" applyFont="1" applyFill="1" applyBorder="1" applyAlignment="1">
      <alignment horizontal="center" wrapText="1"/>
    </xf>
    <xf numFmtId="4" fontId="10" fillId="5" borderId="24" xfId="0" applyNumberFormat="1" applyFont="1" applyFill="1" applyBorder="1" applyAlignment="1">
      <alignment horizontal="center" wrapText="1"/>
    </xf>
    <xf numFmtId="4" fontId="10" fillId="5" borderId="24" xfId="0" applyNumberFormat="1" applyFont="1" applyFill="1" applyBorder="1" applyAlignment="1">
      <alignment horizontal="center" wrapText="1"/>
    </xf>
    <xf numFmtId="4" fontId="10" fillId="5" borderId="26" xfId="0" applyNumberFormat="1" applyFont="1" applyFill="1" applyBorder="1" applyAlignment="1">
      <alignment horizontal="center" wrapText="1"/>
    </xf>
    <xf numFmtId="4" fontId="2" fillId="2" borderId="8" xfId="0" applyNumberFormat="1" applyFont="1" applyFill="1" applyBorder="1" applyAlignment="1">
      <alignment horizontal="center" wrapText="1"/>
    </xf>
    <xf numFmtId="4" fontId="2" fillId="2" borderId="29" xfId="0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4" borderId="2" xfId="0" applyFont="1" applyFill="1" applyBorder="1" applyAlignment="1">
      <alignment horizontal="center" wrapText="1"/>
    </xf>
    <xf numFmtId="0" fontId="2" fillId="4" borderId="39" xfId="0" applyFont="1" applyFill="1" applyBorder="1" applyAlignment="1">
      <alignment horizontal="center" wrapText="1"/>
    </xf>
    <xf numFmtId="0" fontId="2" fillId="3" borderId="40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9" xfId="0" applyFont="1" applyFill="1" applyBorder="1" applyAlignment="1">
      <alignment horizontal="center"/>
    </xf>
    <xf numFmtId="4" fontId="10" fillId="6" borderId="36" xfId="0" applyNumberFormat="1" applyFont="1" applyFill="1" applyBorder="1" applyAlignment="1">
      <alignment horizontal="center" wrapText="1"/>
    </xf>
    <xf numFmtId="4" fontId="10" fillId="6" borderId="38" xfId="0" applyNumberFormat="1" applyFont="1" applyFill="1" applyBorder="1" applyAlignment="1">
      <alignment horizontal="center" wrapText="1"/>
    </xf>
    <xf numFmtId="4" fontId="10" fillId="6" borderId="35" xfId="0" applyNumberFormat="1" applyFont="1" applyFill="1" applyBorder="1" applyAlignment="1">
      <alignment horizontal="center" wrapText="1"/>
    </xf>
    <xf numFmtId="4" fontId="10" fillId="5" borderId="20" xfId="0" applyNumberFormat="1" applyFont="1" applyFill="1" applyBorder="1" applyAlignment="1">
      <alignment horizontal="center" wrapText="1"/>
    </xf>
    <xf numFmtId="4" fontId="10" fillId="5" borderId="19" xfId="0" applyNumberFormat="1" applyFont="1" applyFill="1" applyBorder="1" applyAlignment="1">
      <alignment horizontal="center" wrapText="1"/>
    </xf>
    <xf numFmtId="4" fontId="2" fillId="2" borderId="20" xfId="0" applyNumberFormat="1" applyFont="1" applyFill="1" applyBorder="1" applyAlignment="1">
      <alignment horizontal="center" wrapText="1"/>
    </xf>
    <xf numFmtId="4" fontId="2" fillId="2" borderId="19" xfId="0" applyNumberFormat="1" applyFont="1" applyFill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66"/>
  <sheetViews>
    <sheetView tabSelected="1" zoomScale="85" zoomScaleNormal="85" workbookViewId="0" topLeftCell="A49">
      <selection activeCell="W52" sqref="W52"/>
    </sheetView>
  </sheetViews>
  <sheetFormatPr defaultColWidth="9.140625" defaultRowHeight="12.75"/>
  <cols>
    <col min="1" max="1" width="3.7109375" style="1" customWidth="1"/>
    <col min="2" max="2" width="5.57421875" style="1" customWidth="1"/>
    <col min="3" max="3" width="6.57421875" style="1" customWidth="1"/>
    <col min="4" max="4" width="21.140625" style="1" customWidth="1"/>
    <col min="5" max="5" width="13.57421875" style="1" hidden="1" customWidth="1"/>
    <col min="6" max="6" width="9.28125" style="1" customWidth="1"/>
    <col min="7" max="7" width="11.00390625" style="1" customWidth="1"/>
    <col min="8" max="8" width="9.8515625" style="1" customWidth="1"/>
    <col min="9" max="9" width="2.8515625" style="1" customWidth="1"/>
    <col min="10" max="10" width="10.00390625" style="1" customWidth="1"/>
    <col min="11" max="11" width="1.7109375" style="1" customWidth="1"/>
    <col min="12" max="12" width="11.7109375" style="1" customWidth="1"/>
    <col min="13" max="13" width="4.00390625" style="1" customWidth="1"/>
    <col min="14" max="14" width="10.140625" style="1" customWidth="1"/>
    <col min="15" max="15" width="3.140625" style="1" customWidth="1"/>
    <col min="16" max="16" width="8.7109375" style="1" customWidth="1"/>
    <col min="17" max="17" width="3.57421875" style="1" customWidth="1"/>
    <col min="18" max="18" width="8.7109375" style="1" customWidth="1"/>
    <col min="19" max="19" width="2.8515625" style="1" customWidth="1"/>
    <col min="20" max="20" width="8.7109375" style="1" customWidth="1"/>
    <col min="21" max="21" width="3.140625" style="1" customWidth="1"/>
    <col min="22" max="16384" width="9.140625" style="1" customWidth="1"/>
  </cols>
  <sheetData>
    <row r="2" spans="2:16" ht="12.75">
      <c r="B2" s="2"/>
      <c r="P2" s="1" t="s">
        <v>95</v>
      </c>
    </row>
    <row r="3" spans="2:16" ht="12.75">
      <c r="B3" s="2"/>
      <c r="P3" s="1" t="s">
        <v>77</v>
      </c>
    </row>
    <row r="4" spans="2:16" ht="12.75">
      <c r="B4" s="2"/>
      <c r="P4" s="1" t="s">
        <v>55</v>
      </c>
    </row>
    <row r="5" spans="2:16" ht="13.5" customHeight="1">
      <c r="B5" s="2"/>
      <c r="H5" s="3"/>
      <c r="I5" s="4"/>
      <c r="J5" s="4"/>
      <c r="K5" s="4"/>
      <c r="L5" s="4"/>
      <c r="M5" s="4"/>
      <c r="N5" s="4"/>
      <c r="O5" s="4"/>
      <c r="P5" s="1" t="s">
        <v>9</v>
      </c>
    </row>
    <row r="6" spans="1:18" ht="15">
      <c r="A6" s="5"/>
      <c r="B6" s="11" t="s">
        <v>38</v>
      </c>
      <c r="C6" s="12"/>
      <c r="D6" s="12"/>
      <c r="E6" s="6"/>
      <c r="P6" s="3" t="s">
        <v>54</v>
      </c>
      <c r="Q6" s="4"/>
      <c r="R6" s="4"/>
    </row>
    <row r="7" spans="1:7" ht="15">
      <c r="A7" s="6"/>
      <c r="B7" s="11" t="s">
        <v>0</v>
      </c>
      <c r="C7" s="13"/>
      <c r="D7" s="14"/>
      <c r="E7" s="7"/>
      <c r="F7" s="8"/>
      <c r="G7" s="8"/>
    </row>
    <row r="8" ht="11.25" customHeight="1" thickBot="1"/>
    <row r="9" spans="1:21" ht="21" customHeight="1" thickBot="1">
      <c r="A9" s="240" t="s">
        <v>1</v>
      </c>
      <c r="B9" s="240" t="s">
        <v>2</v>
      </c>
      <c r="C9" s="243" t="s">
        <v>24</v>
      </c>
      <c r="D9" s="240" t="s">
        <v>3</v>
      </c>
      <c r="E9" s="240" t="s">
        <v>4</v>
      </c>
      <c r="F9" s="243" t="s">
        <v>5</v>
      </c>
      <c r="G9" s="243" t="s">
        <v>47</v>
      </c>
      <c r="H9" s="246" t="s">
        <v>12</v>
      </c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8"/>
    </row>
    <row r="10" spans="1:21" ht="13.5" thickBot="1">
      <c r="A10" s="241"/>
      <c r="B10" s="241"/>
      <c r="C10" s="244"/>
      <c r="D10" s="241"/>
      <c r="E10" s="241"/>
      <c r="F10" s="244"/>
      <c r="G10" s="244"/>
      <c r="H10" s="19">
        <v>2005</v>
      </c>
      <c r="I10" s="20"/>
      <c r="J10" s="20"/>
      <c r="K10" s="20"/>
      <c r="L10" s="20"/>
      <c r="M10" s="20"/>
      <c r="N10" s="20"/>
      <c r="O10" s="20"/>
      <c r="P10" s="20"/>
      <c r="Q10" s="20"/>
      <c r="R10" s="249">
        <v>2006</v>
      </c>
      <c r="S10" s="250"/>
      <c r="T10" s="250"/>
      <c r="U10" s="251"/>
    </row>
    <row r="11" spans="1:21" ht="36" customHeight="1" thickBot="1">
      <c r="A11" s="242"/>
      <c r="B11" s="242"/>
      <c r="C11" s="245"/>
      <c r="D11" s="242"/>
      <c r="E11" s="242"/>
      <c r="F11" s="245"/>
      <c r="G11" s="245"/>
      <c r="H11" s="232" t="s">
        <v>78</v>
      </c>
      <c r="I11" s="233"/>
      <c r="J11" s="232" t="s">
        <v>22</v>
      </c>
      <c r="K11" s="233"/>
      <c r="L11" s="169" t="s">
        <v>70</v>
      </c>
      <c r="M11" s="169"/>
      <c r="N11" s="232" t="s">
        <v>23</v>
      </c>
      <c r="O11" s="233"/>
      <c r="P11" s="232" t="s">
        <v>25</v>
      </c>
      <c r="Q11" s="233"/>
      <c r="R11" s="232" t="s">
        <v>6</v>
      </c>
      <c r="S11" s="233"/>
      <c r="T11" s="232" t="s">
        <v>7</v>
      </c>
      <c r="U11" s="233"/>
    </row>
    <row r="12" spans="1:21" ht="17.25" customHeight="1" thickBot="1">
      <c r="A12" s="21">
        <v>1</v>
      </c>
      <c r="B12" s="21">
        <v>2</v>
      </c>
      <c r="C12" s="21">
        <v>3</v>
      </c>
      <c r="D12" s="21">
        <v>4</v>
      </c>
      <c r="E12" s="21">
        <v>5</v>
      </c>
      <c r="F12" s="21">
        <v>5</v>
      </c>
      <c r="G12" s="21">
        <v>6</v>
      </c>
      <c r="H12" s="238">
        <v>7</v>
      </c>
      <c r="I12" s="239"/>
      <c r="J12" s="238">
        <v>8</v>
      </c>
      <c r="K12" s="239"/>
      <c r="L12" s="170">
        <v>9</v>
      </c>
      <c r="M12" s="170"/>
      <c r="N12" s="238">
        <v>10</v>
      </c>
      <c r="O12" s="239"/>
      <c r="P12" s="238">
        <v>11</v>
      </c>
      <c r="Q12" s="239"/>
      <c r="R12" s="252">
        <v>12</v>
      </c>
      <c r="S12" s="253"/>
      <c r="T12" s="252">
        <v>13</v>
      </c>
      <c r="U12" s="253"/>
    </row>
    <row r="13" spans="1:21" ht="42" customHeight="1">
      <c r="A13" s="22" t="s">
        <v>8</v>
      </c>
      <c r="B13" s="23" t="s">
        <v>26</v>
      </c>
      <c r="C13" s="23" t="s">
        <v>27</v>
      </c>
      <c r="D13" s="24" t="s">
        <v>56</v>
      </c>
      <c r="E13" s="23" t="s">
        <v>10</v>
      </c>
      <c r="F13" s="25" t="s">
        <v>63</v>
      </c>
      <c r="G13" s="26">
        <f>SUM(H13,P13,R13,T13)</f>
        <v>1672586</v>
      </c>
      <c r="H13" s="27">
        <f>SUM(J13:N13)</f>
        <v>1672586</v>
      </c>
      <c r="I13" s="28"/>
      <c r="J13" s="29">
        <v>109387</v>
      </c>
      <c r="K13" s="29"/>
      <c r="L13" s="30">
        <v>1047199</v>
      </c>
      <c r="M13" s="176" t="s">
        <v>35</v>
      </c>
      <c r="N13" s="30">
        <v>516000</v>
      </c>
      <c r="O13" s="29" t="s">
        <v>14</v>
      </c>
      <c r="P13" s="31"/>
      <c r="Q13" s="32"/>
      <c r="R13" s="33">
        <v>0</v>
      </c>
      <c r="S13" s="29"/>
      <c r="T13" s="31">
        <v>0</v>
      </c>
      <c r="U13" s="34"/>
    </row>
    <row r="14" spans="1:21" ht="88.5" customHeight="1">
      <c r="A14" s="35"/>
      <c r="B14" s="36"/>
      <c r="C14" s="36"/>
      <c r="D14" s="37"/>
      <c r="E14" s="36"/>
      <c r="F14" s="36"/>
      <c r="G14" s="38"/>
      <c r="H14" s="39"/>
      <c r="I14" s="18"/>
      <c r="J14" s="40"/>
      <c r="K14" s="40"/>
      <c r="L14" s="41" t="s">
        <v>75</v>
      </c>
      <c r="M14" s="72"/>
      <c r="N14" s="129"/>
      <c r="O14" s="40"/>
      <c r="P14" s="41"/>
      <c r="Q14" s="40"/>
      <c r="R14" s="42"/>
      <c r="S14" s="40"/>
      <c r="T14" s="41"/>
      <c r="U14" s="43"/>
    </row>
    <row r="15" spans="1:21" ht="58.5" customHeight="1">
      <c r="A15" s="22">
        <v>2</v>
      </c>
      <c r="B15" s="23" t="s">
        <v>26</v>
      </c>
      <c r="C15" s="23" t="s">
        <v>27</v>
      </c>
      <c r="D15" s="24" t="s">
        <v>96</v>
      </c>
      <c r="E15" s="23" t="s">
        <v>10</v>
      </c>
      <c r="F15" s="23" t="s">
        <v>83</v>
      </c>
      <c r="G15" s="63">
        <f>SUM(H15,P15,R15,T15)</f>
        <v>480000</v>
      </c>
      <c r="H15" s="213">
        <f>SUM(J15:N15)</f>
        <v>30000</v>
      </c>
      <c r="I15" s="44"/>
      <c r="J15" s="32">
        <v>30000</v>
      </c>
      <c r="K15" s="32"/>
      <c r="L15" s="46"/>
      <c r="M15" s="167"/>
      <c r="N15" s="45"/>
      <c r="O15" s="32"/>
      <c r="P15" s="46">
        <v>300000</v>
      </c>
      <c r="Q15" s="47" t="s">
        <v>84</v>
      </c>
      <c r="R15" s="46">
        <v>30000</v>
      </c>
      <c r="S15" s="47"/>
      <c r="T15" s="118">
        <v>120000</v>
      </c>
      <c r="U15" s="48" t="s">
        <v>94</v>
      </c>
    </row>
    <row r="16" spans="1:21" ht="15" customHeight="1">
      <c r="A16" s="35"/>
      <c r="B16" s="36"/>
      <c r="C16" s="36"/>
      <c r="D16" s="37"/>
      <c r="E16" s="36"/>
      <c r="F16" s="36"/>
      <c r="G16" s="38"/>
      <c r="H16" s="39"/>
      <c r="I16" s="18"/>
      <c r="J16" s="40"/>
      <c r="K16" s="40"/>
      <c r="L16" s="41"/>
      <c r="M16" s="72"/>
      <c r="N16" s="41"/>
      <c r="O16" s="40"/>
      <c r="P16" s="41"/>
      <c r="Q16" s="40"/>
      <c r="R16" s="42"/>
      <c r="S16" s="40"/>
      <c r="T16" s="41"/>
      <c r="U16" s="43"/>
    </row>
    <row r="17" spans="1:21" ht="36.75" customHeight="1">
      <c r="A17" s="22">
        <v>3</v>
      </c>
      <c r="B17" s="23" t="s">
        <v>26</v>
      </c>
      <c r="C17" s="23" t="s">
        <v>27</v>
      </c>
      <c r="D17" s="24" t="s">
        <v>97</v>
      </c>
      <c r="E17" s="23" t="s">
        <v>10</v>
      </c>
      <c r="F17" s="23" t="s">
        <v>29</v>
      </c>
      <c r="G17" s="26">
        <f>SUM(H17,P17,R17,T17)</f>
        <v>145000</v>
      </c>
      <c r="H17" s="27">
        <f>SUM(J17,N17)</f>
        <v>145000</v>
      </c>
      <c r="I17" s="44"/>
      <c r="J17" s="32">
        <v>145000</v>
      </c>
      <c r="K17" s="32"/>
      <c r="L17" s="45"/>
      <c r="M17" s="47"/>
      <c r="N17" s="45"/>
      <c r="O17" s="32"/>
      <c r="P17" s="46"/>
      <c r="Q17" s="32"/>
      <c r="R17" s="46"/>
      <c r="S17" s="32"/>
      <c r="T17" s="46"/>
      <c r="U17" s="48"/>
    </row>
    <row r="18" spans="1:21" ht="1.5" customHeight="1">
      <c r="A18" s="35"/>
      <c r="B18" s="36"/>
      <c r="C18" s="36"/>
      <c r="D18" s="37" t="s">
        <v>98</v>
      </c>
      <c r="E18" s="36"/>
      <c r="F18" s="36"/>
      <c r="G18" s="38"/>
      <c r="H18" s="49"/>
      <c r="I18" s="18"/>
      <c r="J18" s="40"/>
      <c r="K18" s="40"/>
      <c r="L18" s="41"/>
      <c r="M18" s="72"/>
      <c r="N18" s="41"/>
      <c r="O18" s="40"/>
      <c r="P18" s="42"/>
      <c r="Q18" s="40"/>
      <c r="R18" s="42"/>
      <c r="S18" s="40"/>
      <c r="T18" s="42"/>
      <c r="U18" s="43"/>
    </row>
    <row r="19" spans="1:21" ht="57.75" customHeight="1">
      <c r="A19" s="68">
        <v>4</v>
      </c>
      <c r="B19" s="50" t="s">
        <v>26</v>
      </c>
      <c r="C19" s="50" t="s">
        <v>27</v>
      </c>
      <c r="D19" s="70" t="s">
        <v>18</v>
      </c>
      <c r="E19" s="50" t="s">
        <v>10</v>
      </c>
      <c r="F19" s="50" t="s">
        <v>29</v>
      </c>
      <c r="G19" s="65">
        <f>SUM(H19,P19,R19,T19)</f>
        <v>160000</v>
      </c>
      <c r="H19" s="66">
        <f>SUM(J19,N19)</f>
        <v>80000</v>
      </c>
      <c r="I19" s="51"/>
      <c r="J19" s="52">
        <v>80000</v>
      </c>
      <c r="K19" s="52"/>
      <c r="L19" s="53"/>
      <c r="M19" s="71"/>
      <c r="N19" s="53"/>
      <c r="O19" s="52"/>
      <c r="P19" s="54">
        <v>80000</v>
      </c>
      <c r="Q19" s="52" t="s">
        <v>36</v>
      </c>
      <c r="R19" s="54"/>
      <c r="S19" s="52"/>
      <c r="T19" s="54"/>
      <c r="U19" s="55"/>
    </row>
    <row r="20" spans="1:21" ht="24" customHeight="1">
      <c r="A20" s="62">
        <v>5</v>
      </c>
      <c r="B20" s="23" t="s">
        <v>26</v>
      </c>
      <c r="C20" s="23" t="s">
        <v>27</v>
      </c>
      <c r="D20" s="234" t="s">
        <v>79</v>
      </c>
      <c r="E20" s="23"/>
      <c r="F20" s="23" t="s">
        <v>64</v>
      </c>
      <c r="G20" s="63">
        <f>SUM(H20,P20,R20,T20)</f>
        <v>300000</v>
      </c>
      <c r="H20" s="67">
        <f>SUM(J20,N20)</f>
        <v>0</v>
      </c>
      <c r="I20" s="44"/>
      <c r="J20" s="32">
        <v>0</v>
      </c>
      <c r="K20" s="32"/>
      <c r="L20" s="45"/>
      <c r="M20" s="47"/>
      <c r="N20" s="45">
        <v>0</v>
      </c>
      <c r="O20" s="32"/>
      <c r="P20" s="46"/>
      <c r="Q20" s="32"/>
      <c r="R20" s="45">
        <v>60000</v>
      </c>
      <c r="S20" s="32"/>
      <c r="T20" s="46">
        <v>240000</v>
      </c>
      <c r="U20" s="48"/>
    </row>
    <row r="21" spans="1:21" ht="23.25" customHeight="1">
      <c r="A21" s="22"/>
      <c r="B21" s="25"/>
      <c r="C21" s="36"/>
      <c r="D21" s="235"/>
      <c r="E21" s="36"/>
      <c r="F21" s="25"/>
      <c r="G21" s="38"/>
      <c r="H21" s="27"/>
      <c r="I21" s="18"/>
      <c r="J21" s="40"/>
      <c r="K21" s="40"/>
      <c r="L21" s="41"/>
      <c r="M21" s="72"/>
      <c r="N21" s="129"/>
      <c r="O21" s="40"/>
      <c r="P21" s="42"/>
      <c r="Q21" s="40"/>
      <c r="R21" s="42"/>
      <c r="S21" s="40"/>
      <c r="T21" s="42"/>
      <c r="U21" s="43"/>
    </row>
    <row r="22" spans="1:21" s="10" customFormat="1" ht="12" customHeight="1">
      <c r="A22" s="56"/>
      <c r="B22" s="57"/>
      <c r="C22" s="58" t="s">
        <v>28</v>
      </c>
      <c r="D22" s="59"/>
      <c r="E22" s="60"/>
      <c r="F22" s="60"/>
      <c r="G22" s="61">
        <f>SUM(G13:G20)</f>
        <v>2757586</v>
      </c>
      <c r="H22" s="221">
        <f>SUM(H13,H15,H17,H19,H20)</f>
        <v>1927586</v>
      </c>
      <c r="I22" s="222"/>
      <c r="J22" s="221">
        <f>SUM(J13,J15,J17,J19,J20)</f>
        <v>364387</v>
      </c>
      <c r="K22" s="228"/>
      <c r="L22" s="159">
        <f>SUM(L13,L15,L17,L19,L20)</f>
        <v>1047199</v>
      </c>
      <c r="M22" s="160"/>
      <c r="N22" s="221">
        <f>SUM(N13,N15,N17,N19,N20)</f>
        <v>516000</v>
      </c>
      <c r="O22" s="222"/>
      <c r="P22" s="221">
        <f>SUM(P13,P15,P17,P19)</f>
        <v>380000</v>
      </c>
      <c r="Q22" s="222"/>
      <c r="R22" s="221">
        <f>SUM(R13,R15,R17,R19,R20)</f>
        <v>90000</v>
      </c>
      <c r="S22" s="222"/>
      <c r="T22" s="221">
        <f>SUM(T13,T15,T17,T19,T20)</f>
        <v>360000</v>
      </c>
      <c r="U22" s="222"/>
    </row>
    <row r="23" spans="1:21" ht="26.25" customHeight="1">
      <c r="A23" s="68">
        <v>6</v>
      </c>
      <c r="B23" s="50">
        <v>600</v>
      </c>
      <c r="C23" s="50">
        <v>60016</v>
      </c>
      <c r="D23" s="70" t="s">
        <v>30</v>
      </c>
      <c r="E23" s="50" t="s">
        <v>10</v>
      </c>
      <c r="F23" s="50" t="s">
        <v>29</v>
      </c>
      <c r="G23" s="65">
        <f aca="true" t="shared" si="0" ref="G23:G29">SUM(H23,P23,R23,T23)</f>
        <v>57500</v>
      </c>
      <c r="H23" s="66">
        <f>SUM(J23:N23)</f>
        <v>57500</v>
      </c>
      <c r="I23" s="51"/>
      <c r="J23" s="53">
        <v>32500</v>
      </c>
      <c r="K23" s="52"/>
      <c r="L23" s="53">
        <v>25000</v>
      </c>
      <c r="M23" s="52" t="s">
        <v>37</v>
      </c>
      <c r="N23" s="53"/>
      <c r="O23" s="71"/>
      <c r="P23" s="54"/>
      <c r="Q23" s="52"/>
      <c r="R23" s="54"/>
      <c r="S23" s="52"/>
      <c r="T23" s="54"/>
      <c r="U23" s="55"/>
    </row>
    <row r="24" spans="1:21" ht="26.25" customHeight="1">
      <c r="A24" s="68">
        <v>7</v>
      </c>
      <c r="B24" s="50">
        <v>600</v>
      </c>
      <c r="C24" s="50">
        <v>60016</v>
      </c>
      <c r="D24" s="70" t="s">
        <v>60</v>
      </c>
      <c r="E24" s="50"/>
      <c r="F24" s="50" t="s">
        <v>29</v>
      </c>
      <c r="G24" s="65">
        <f t="shared" si="0"/>
        <v>90300</v>
      </c>
      <c r="H24" s="27">
        <f>SUM(J24:N24)</f>
        <v>90300</v>
      </c>
      <c r="I24" s="51"/>
      <c r="J24" s="52">
        <v>40300</v>
      </c>
      <c r="K24" s="52"/>
      <c r="L24" s="53">
        <v>50000</v>
      </c>
      <c r="M24" s="52" t="s">
        <v>57</v>
      </c>
      <c r="N24" s="53"/>
      <c r="O24" s="52"/>
      <c r="P24" s="54"/>
      <c r="Q24" s="52"/>
      <c r="R24" s="54"/>
      <c r="S24" s="52"/>
      <c r="T24" s="54"/>
      <c r="U24" s="55"/>
    </row>
    <row r="25" spans="1:21" ht="35.25" customHeight="1">
      <c r="A25" s="62">
        <v>8</v>
      </c>
      <c r="B25" s="23">
        <v>600</v>
      </c>
      <c r="C25" s="23">
        <v>60016</v>
      </c>
      <c r="D25" s="161" t="s">
        <v>71</v>
      </c>
      <c r="E25" s="23" t="s">
        <v>11</v>
      </c>
      <c r="F25" s="23" t="s">
        <v>29</v>
      </c>
      <c r="G25" s="63">
        <f t="shared" si="0"/>
        <v>160000</v>
      </c>
      <c r="H25" s="67">
        <f aca="true" t="shared" si="1" ref="H25:H33">SUM(J25,N25)</f>
        <v>160000</v>
      </c>
      <c r="I25" s="44"/>
      <c r="J25" s="32">
        <v>160000</v>
      </c>
      <c r="K25" s="32"/>
      <c r="L25" s="45"/>
      <c r="M25" s="47"/>
      <c r="N25" s="45"/>
      <c r="O25" s="32"/>
      <c r="P25" s="46"/>
      <c r="Q25" s="32"/>
      <c r="R25" s="46"/>
      <c r="S25" s="32"/>
      <c r="T25" s="46"/>
      <c r="U25" s="48"/>
    </row>
    <row r="26" spans="1:21" ht="35.25" customHeight="1">
      <c r="A26" s="62">
        <v>9</v>
      </c>
      <c r="B26" s="23">
        <v>600</v>
      </c>
      <c r="C26" s="212">
        <v>60016</v>
      </c>
      <c r="D26" s="161" t="s">
        <v>92</v>
      </c>
      <c r="E26" s="23"/>
      <c r="F26" s="23" t="s">
        <v>93</v>
      </c>
      <c r="G26" s="63">
        <f>SUM(J26,R26,T26)</f>
        <v>600000</v>
      </c>
      <c r="H26" s="67">
        <f>SUM(J26)</f>
        <v>10000</v>
      </c>
      <c r="I26" s="44"/>
      <c r="J26" s="32">
        <v>10000</v>
      </c>
      <c r="K26" s="32"/>
      <c r="L26" s="45"/>
      <c r="M26" s="47"/>
      <c r="N26" s="45"/>
      <c r="O26" s="32"/>
      <c r="P26" s="46"/>
      <c r="Q26" s="32"/>
      <c r="R26" s="46">
        <v>80000</v>
      </c>
      <c r="S26" s="32"/>
      <c r="T26" s="46">
        <v>510000</v>
      </c>
      <c r="U26" s="48" t="s">
        <v>35</v>
      </c>
    </row>
    <row r="27" spans="1:21" ht="38.25" customHeight="1">
      <c r="A27" s="68">
        <v>10</v>
      </c>
      <c r="B27" s="50">
        <v>600</v>
      </c>
      <c r="C27" s="69">
        <v>60016</v>
      </c>
      <c r="D27" s="171" t="s">
        <v>72</v>
      </c>
      <c r="E27" s="50"/>
      <c r="F27" s="50" t="s">
        <v>29</v>
      </c>
      <c r="G27" s="63">
        <f t="shared" si="0"/>
        <v>15000</v>
      </c>
      <c r="H27" s="67">
        <f t="shared" si="1"/>
        <v>15000</v>
      </c>
      <c r="I27" s="51"/>
      <c r="J27" s="52">
        <v>15000</v>
      </c>
      <c r="K27" s="52"/>
      <c r="L27" s="53"/>
      <c r="M27" s="71"/>
      <c r="N27" s="172"/>
      <c r="O27" s="52"/>
      <c r="P27" s="54"/>
      <c r="Q27" s="52"/>
      <c r="R27" s="54"/>
      <c r="S27" s="52"/>
      <c r="T27" s="54"/>
      <c r="U27" s="55"/>
    </row>
    <row r="28" spans="1:21" ht="43.5" customHeight="1">
      <c r="A28" s="68">
        <v>11</v>
      </c>
      <c r="B28" s="50">
        <v>600</v>
      </c>
      <c r="C28" s="69">
        <v>60016</v>
      </c>
      <c r="D28" s="70" t="s">
        <v>49</v>
      </c>
      <c r="E28" s="50"/>
      <c r="F28" s="50" t="s">
        <v>29</v>
      </c>
      <c r="G28" s="65">
        <f t="shared" si="0"/>
        <v>10000</v>
      </c>
      <c r="H28" s="66">
        <f t="shared" si="1"/>
        <v>10000</v>
      </c>
      <c r="I28" s="51"/>
      <c r="J28" s="52">
        <v>10000</v>
      </c>
      <c r="K28" s="52"/>
      <c r="L28" s="53"/>
      <c r="M28" s="71"/>
      <c r="N28" s="53"/>
      <c r="O28" s="52"/>
      <c r="P28" s="54"/>
      <c r="Q28" s="52"/>
      <c r="R28" s="54"/>
      <c r="S28" s="52"/>
      <c r="T28" s="54"/>
      <c r="U28" s="55"/>
    </row>
    <row r="29" spans="1:21" ht="37.5" customHeight="1">
      <c r="A29" s="68">
        <v>12</v>
      </c>
      <c r="B29" s="50">
        <v>600</v>
      </c>
      <c r="C29" s="69">
        <v>60016</v>
      </c>
      <c r="D29" s="70" t="s">
        <v>19</v>
      </c>
      <c r="E29" s="50" t="s">
        <v>10</v>
      </c>
      <c r="F29" s="50" t="s">
        <v>29</v>
      </c>
      <c r="G29" s="65">
        <f t="shared" si="0"/>
        <v>224000</v>
      </c>
      <c r="H29" s="66">
        <f t="shared" si="1"/>
        <v>112000</v>
      </c>
      <c r="I29" s="51"/>
      <c r="J29" s="52">
        <v>112000</v>
      </c>
      <c r="K29" s="52"/>
      <c r="L29" s="53"/>
      <c r="M29" s="71"/>
      <c r="N29" s="53"/>
      <c r="O29" s="52"/>
      <c r="P29" s="54">
        <v>112000</v>
      </c>
      <c r="Q29" s="52" t="s">
        <v>37</v>
      </c>
      <c r="R29" s="54"/>
      <c r="S29" s="52"/>
      <c r="T29" s="54"/>
      <c r="U29" s="55"/>
    </row>
    <row r="30" spans="1:21" s="148" customFormat="1" ht="18.75" customHeight="1">
      <c r="A30" s="139"/>
      <c r="B30" s="140"/>
      <c r="C30" s="141" t="s">
        <v>15</v>
      </c>
      <c r="D30" s="142"/>
      <c r="E30" s="140"/>
      <c r="F30" s="140"/>
      <c r="G30" s="143">
        <f>SUM(G23:G29)</f>
        <v>1156800</v>
      </c>
      <c r="H30" s="221">
        <f>SUM(H23:H29)</f>
        <v>454800</v>
      </c>
      <c r="I30" s="222"/>
      <c r="J30" s="225">
        <f>SUM(J23:J29)</f>
        <v>379800</v>
      </c>
      <c r="K30" s="227"/>
      <c r="L30" s="227">
        <f>SUM(L23:L29)</f>
        <v>75000</v>
      </c>
      <c r="M30" s="226"/>
      <c r="N30" s="145">
        <f aca="true" t="shared" si="2" ref="N30:T30">SUM(N23:N29)</f>
        <v>0</v>
      </c>
      <c r="O30" s="146"/>
      <c r="P30" s="144">
        <f t="shared" si="2"/>
        <v>112000</v>
      </c>
      <c r="Q30" s="144"/>
      <c r="R30" s="145">
        <f t="shared" si="2"/>
        <v>80000</v>
      </c>
      <c r="S30" s="146"/>
      <c r="T30" s="144">
        <f t="shared" si="2"/>
        <v>510000</v>
      </c>
      <c r="U30" s="147"/>
    </row>
    <row r="31" spans="1:21" s="10" customFormat="1" ht="13.5" customHeight="1">
      <c r="A31" s="103">
        <v>13</v>
      </c>
      <c r="B31" s="89">
        <v>754</v>
      </c>
      <c r="C31" s="97">
        <v>75412</v>
      </c>
      <c r="D31" s="236" t="s">
        <v>34</v>
      </c>
      <c r="E31" s="98"/>
      <c r="F31" s="89" t="s">
        <v>29</v>
      </c>
      <c r="G31" s="116">
        <f>SUM(H31,P31)</f>
        <v>380000</v>
      </c>
      <c r="H31" s="117">
        <v>380000</v>
      </c>
      <c r="I31" s="99"/>
      <c r="J31" s="100">
        <v>40000</v>
      </c>
      <c r="K31" s="77"/>
      <c r="L31" s="100"/>
      <c r="M31" s="101"/>
      <c r="N31" s="100">
        <v>340000</v>
      </c>
      <c r="O31" s="47" t="s">
        <v>14</v>
      </c>
      <c r="P31" s="100"/>
      <c r="Q31" s="77"/>
      <c r="R31" s="100"/>
      <c r="S31" s="77"/>
      <c r="T31" s="100"/>
      <c r="U31" s="119"/>
    </row>
    <row r="32" spans="1:21" s="10" customFormat="1" ht="36.75" customHeight="1">
      <c r="A32" s="111"/>
      <c r="B32" s="90"/>
      <c r="C32" s="91"/>
      <c r="D32" s="237"/>
      <c r="E32" s="86"/>
      <c r="F32" s="90"/>
      <c r="G32" s="110"/>
      <c r="H32" s="204"/>
      <c r="I32" s="92"/>
      <c r="J32" s="93"/>
      <c r="K32" s="96"/>
      <c r="L32" s="93"/>
      <c r="M32" s="94"/>
      <c r="N32" s="93"/>
      <c r="O32" s="94"/>
      <c r="P32" s="93"/>
      <c r="Q32" s="94"/>
      <c r="R32" s="93"/>
      <c r="S32" s="96"/>
      <c r="T32" s="93"/>
      <c r="U32" s="120"/>
    </row>
    <row r="33" spans="1:21" s="10" customFormat="1" ht="47.25" customHeight="1">
      <c r="A33" s="111">
        <v>14</v>
      </c>
      <c r="B33" s="90">
        <v>754</v>
      </c>
      <c r="C33" s="91">
        <v>75404</v>
      </c>
      <c r="D33" s="201" t="s">
        <v>86</v>
      </c>
      <c r="E33" s="203"/>
      <c r="F33" s="90" t="s">
        <v>29</v>
      </c>
      <c r="G33" s="116">
        <f>SUM(H33,P33)</f>
        <v>12500</v>
      </c>
      <c r="H33" s="117">
        <f t="shared" si="1"/>
        <v>12500</v>
      </c>
      <c r="I33" s="92"/>
      <c r="J33" s="93">
        <v>12500</v>
      </c>
      <c r="K33" s="96"/>
      <c r="L33" s="93"/>
      <c r="M33" s="94"/>
      <c r="N33" s="93"/>
      <c r="O33" s="96"/>
      <c r="P33" s="93"/>
      <c r="Q33" s="95"/>
      <c r="R33" s="93"/>
      <c r="S33" s="96"/>
      <c r="T33" s="93"/>
      <c r="U33" s="120"/>
    </row>
    <row r="34" spans="1:21" ht="18.75" customHeight="1">
      <c r="A34" s="139"/>
      <c r="B34" s="140"/>
      <c r="C34" s="141" t="s">
        <v>15</v>
      </c>
      <c r="D34" s="142">
        <v>754</v>
      </c>
      <c r="E34" s="140"/>
      <c r="F34" s="140"/>
      <c r="G34" s="143">
        <f>SUM(G31:G33)</f>
        <v>392500</v>
      </c>
      <c r="H34" s="221">
        <f>SUM(H31:H33)</f>
        <v>392500</v>
      </c>
      <c r="I34" s="222"/>
      <c r="J34" s="225">
        <f>SUM(J31:J33)</f>
        <v>52500</v>
      </c>
      <c r="K34" s="226"/>
      <c r="L34" s="227">
        <f>SUM(L31:L33)</f>
        <v>0</v>
      </c>
      <c r="M34" s="226"/>
      <c r="N34" s="145">
        <f>SUM(N28:N33)</f>
        <v>340000</v>
      </c>
      <c r="O34" s="146"/>
      <c r="P34" s="145">
        <f>SUM(P31:P33)</f>
        <v>0</v>
      </c>
      <c r="Q34" s="146"/>
      <c r="R34" s="145"/>
      <c r="S34" s="146"/>
      <c r="T34" s="145"/>
      <c r="U34" s="55"/>
    </row>
    <row r="35" spans="1:21" ht="33.75" customHeight="1">
      <c r="A35" s="139">
        <v>15</v>
      </c>
      <c r="B35" s="140">
        <v>750</v>
      </c>
      <c r="C35" s="205">
        <v>75023</v>
      </c>
      <c r="D35" s="142" t="s">
        <v>73</v>
      </c>
      <c r="E35" s="206"/>
      <c r="F35" s="90" t="s">
        <v>29</v>
      </c>
      <c r="G35" s="181">
        <f>SUM(H35,P35,R35,T35,P35)</f>
        <v>34000</v>
      </c>
      <c r="H35" s="66">
        <f>SUM(J35,N35)</f>
        <v>34000</v>
      </c>
      <c r="I35" s="207"/>
      <c r="J35" s="208">
        <v>34000</v>
      </c>
      <c r="K35" s="210"/>
      <c r="L35" s="209"/>
      <c r="M35" s="210"/>
      <c r="N35" s="208"/>
      <c r="O35" s="209"/>
      <c r="P35" s="208"/>
      <c r="Q35" s="209"/>
      <c r="R35" s="208"/>
      <c r="S35" s="209"/>
      <c r="T35" s="208"/>
      <c r="U35" s="211"/>
    </row>
    <row r="36" spans="1:21" ht="24.75" customHeight="1">
      <c r="A36" s="22">
        <v>16</v>
      </c>
      <c r="B36" s="25">
        <v>750</v>
      </c>
      <c r="C36" s="162">
        <v>75023</v>
      </c>
      <c r="D36" s="163" t="s">
        <v>68</v>
      </c>
      <c r="E36" s="164"/>
      <c r="F36" s="25" t="s">
        <v>29</v>
      </c>
      <c r="G36" s="173">
        <f>SUM(H36,P36,R36,T36,P36)</f>
        <v>15000</v>
      </c>
      <c r="H36" s="27">
        <f>SUM(J36,N36)</f>
        <v>15000</v>
      </c>
      <c r="I36" s="73"/>
      <c r="J36" s="75">
        <v>15000</v>
      </c>
      <c r="K36" s="74"/>
      <c r="L36" s="75"/>
      <c r="M36" s="167"/>
      <c r="N36" s="165"/>
      <c r="O36" s="74"/>
      <c r="P36" s="166"/>
      <c r="Q36" s="118"/>
      <c r="R36" s="33"/>
      <c r="S36" s="74"/>
      <c r="T36" s="33"/>
      <c r="U36" s="76"/>
    </row>
    <row r="37" spans="1:21" s="148" customFormat="1" ht="15.75" customHeight="1">
      <c r="A37" s="175"/>
      <c r="B37" s="178"/>
      <c r="C37" s="141" t="s">
        <v>69</v>
      </c>
      <c r="D37" s="179"/>
      <c r="E37" s="180"/>
      <c r="F37" s="140"/>
      <c r="G37" s="143">
        <f>SUM(G35:G36)</f>
        <v>49000</v>
      </c>
      <c r="H37" s="225">
        <f>SUM(H35:H36)</f>
        <v>49000</v>
      </c>
      <c r="I37" s="226"/>
      <c r="J37" s="225">
        <f aca="true" t="shared" si="3" ref="J37:T37">SUM(J35:J36)</f>
        <v>49000</v>
      </c>
      <c r="K37" s="226"/>
      <c r="L37" s="225">
        <f t="shared" si="3"/>
        <v>0</v>
      </c>
      <c r="M37" s="226"/>
      <c r="N37" s="225">
        <f t="shared" si="3"/>
        <v>0</v>
      </c>
      <c r="O37" s="226"/>
      <c r="P37" s="225">
        <f t="shared" si="3"/>
        <v>0</v>
      </c>
      <c r="Q37" s="226"/>
      <c r="R37" s="225">
        <f t="shared" si="3"/>
        <v>0</v>
      </c>
      <c r="S37" s="226"/>
      <c r="T37" s="225">
        <f t="shared" si="3"/>
        <v>0</v>
      </c>
      <c r="U37" s="226"/>
    </row>
    <row r="38" spans="1:21" ht="36" customHeight="1">
      <c r="A38" s="22">
        <v>17</v>
      </c>
      <c r="B38" s="25">
        <v>801</v>
      </c>
      <c r="C38" s="25">
        <v>80101</v>
      </c>
      <c r="D38" s="64" t="s">
        <v>20</v>
      </c>
      <c r="E38" s="25" t="s">
        <v>10</v>
      </c>
      <c r="F38" s="25" t="s">
        <v>31</v>
      </c>
      <c r="G38" s="26">
        <f>SUM(H38,P38,R38,T38)</f>
        <v>48513</v>
      </c>
      <c r="H38" s="27">
        <f>SUM(J38,N38)</f>
        <v>48513</v>
      </c>
      <c r="I38" s="73"/>
      <c r="J38" s="75">
        <v>48513</v>
      </c>
      <c r="K38" s="95"/>
      <c r="L38" s="149"/>
      <c r="M38" s="150"/>
      <c r="N38" s="75"/>
      <c r="O38" s="74"/>
      <c r="P38" s="33"/>
      <c r="Q38" s="167"/>
      <c r="R38" s="33"/>
      <c r="S38" s="74"/>
      <c r="T38" s="33"/>
      <c r="U38" s="76"/>
    </row>
    <row r="39" spans="1:21" ht="15.75" customHeight="1">
      <c r="A39" s="121">
        <v>18</v>
      </c>
      <c r="B39" s="23"/>
      <c r="C39" s="78"/>
      <c r="D39" s="216" t="s">
        <v>32</v>
      </c>
      <c r="E39" s="78"/>
      <c r="F39" s="78"/>
      <c r="G39" s="63">
        <f>SUM(H39,R39,T39)</f>
        <v>1100000</v>
      </c>
      <c r="H39" s="79">
        <f>SUM(J39,N39)</f>
        <v>50000</v>
      </c>
      <c r="I39" s="80"/>
      <c r="J39" s="45">
        <v>50000</v>
      </c>
      <c r="K39" s="47"/>
      <c r="L39" s="32"/>
      <c r="M39" s="32"/>
      <c r="N39" s="45"/>
      <c r="O39" s="32"/>
      <c r="P39" s="46"/>
      <c r="Q39" s="47"/>
      <c r="R39" s="81">
        <v>115000</v>
      </c>
      <c r="S39" s="32"/>
      <c r="T39" s="46">
        <v>935000</v>
      </c>
      <c r="U39" s="48" t="s">
        <v>35</v>
      </c>
    </row>
    <row r="40" spans="1:21" ht="33" customHeight="1">
      <c r="A40" s="122"/>
      <c r="B40" s="36">
        <v>801</v>
      </c>
      <c r="C40" s="82">
        <v>80101</v>
      </c>
      <c r="D40" s="217"/>
      <c r="E40" s="82"/>
      <c r="F40" s="82" t="s">
        <v>29</v>
      </c>
      <c r="G40" s="38"/>
      <c r="H40" s="83"/>
      <c r="I40" s="84"/>
      <c r="J40" s="41"/>
      <c r="K40" s="72"/>
      <c r="L40" s="40"/>
      <c r="M40" s="40"/>
      <c r="N40" s="41"/>
      <c r="O40" s="40"/>
      <c r="P40" s="42"/>
      <c r="Q40" s="72"/>
      <c r="R40" s="85"/>
      <c r="S40" s="40"/>
      <c r="T40" s="42"/>
      <c r="U40" s="43"/>
    </row>
    <row r="41" spans="1:21" ht="33.75" customHeight="1">
      <c r="A41" s="124">
        <v>19</v>
      </c>
      <c r="B41" s="50">
        <v>801</v>
      </c>
      <c r="C41" s="105">
        <v>80101</v>
      </c>
      <c r="D41" s="70" t="s">
        <v>50</v>
      </c>
      <c r="E41" s="105"/>
      <c r="F41" s="105" t="s">
        <v>29</v>
      </c>
      <c r="G41" s="65">
        <f>SUM(H41,P41,R41,T41)</f>
        <v>7900</v>
      </c>
      <c r="H41" s="157">
        <f>SUM(J41,N41)</f>
        <v>7900</v>
      </c>
      <c r="I41" s="158"/>
      <c r="J41" s="53">
        <v>7900</v>
      </c>
      <c r="K41" s="71"/>
      <c r="L41" s="52"/>
      <c r="M41" s="52"/>
      <c r="N41" s="53"/>
      <c r="O41" s="52"/>
      <c r="P41" s="54"/>
      <c r="Q41" s="52"/>
      <c r="R41" s="54"/>
      <c r="S41" s="52"/>
      <c r="T41" s="54"/>
      <c r="U41" s="55"/>
    </row>
    <row r="42" spans="1:21" ht="35.25" customHeight="1">
      <c r="A42" s="124">
        <v>20</v>
      </c>
      <c r="B42" s="50">
        <v>801</v>
      </c>
      <c r="C42" s="105">
        <v>80101</v>
      </c>
      <c r="D42" s="70" t="s">
        <v>51</v>
      </c>
      <c r="E42" s="105"/>
      <c r="F42" s="105" t="s">
        <v>29</v>
      </c>
      <c r="G42" s="65">
        <f>SUM(H42,P42,R42,T42)</f>
        <v>4500</v>
      </c>
      <c r="H42" s="66">
        <f>SUM(J42,N42)</f>
        <v>4500</v>
      </c>
      <c r="I42" s="51"/>
      <c r="J42" s="53">
        <v>4500</v>
      </c>
      <c r="K42" s="71"/>
      <c r="L42" s="52"/>
      <c r="M42" s="52"/>
      <c r="N42" s="53"/>
      <c r="O42" s="52"/>
      <c r="P42" s="54"/>
      <c r="Q42" s="52"/>
      <c r="R42" s="54"/>
      <c r="S42" s="52"/>
      <c r="T42" s="54"/>
      <c r="U42" s="55"/>
    </row>
    <row r="43" spans="1:21" ht="55.5" customHeight="1">
      <c r="A43" s="124">
        <v>21</v>
      </c>
      <c r="B43" s="50">
        <v>801</v>
      </c>
      <c r="C43" s="105">
        <v>80101</v>
      </c>
      <c r="D43" s="70" t="s">
        <v>66</v>
      </c>
      <c r="E43" s="105"/>
      <c r="F43" s="105" t="s">
        <v>29</v>
      </c>
      <c r="G43" s="65">
        <f>SUM(H43,P43,R43,T43)</f>
        <v>12000</v>
      </c>
      <c r="H43" s="66">
        <f>SUM(J43,N43)</f>
        <v>6000</v>
      </c>
      <c r="I43" s="51"/>
      <c r="J43" s="53">
        <v>6000</v>
      </c>
      <c r="K43" s="71"/>
      <c r="L43" s="52"/>
      <c r="M43" s="52"/>
      <c r="N43" s="53"/>
      <c r="O43" s="52"/>
      <c r="P43" s="54">
        <v>6000</v>
      </c>
      <c r="Q43" s="71" t="s">
        <v>67</v>
      </c>
      <c r="R43" s="54"/>
      <c r="S43" s="52"/>
      <c r="T43" s="54"/>
      <c r="U43" s="55"/>
    </row>
    <row r="44" spans="1:21" ht="39" customHeight="1">
      <c r="A44" s="124">
        <v>22</v>
      </c>
      <c r="B44" s="50">
        <v>801</v>
      </c>
      <c r="C44" s="105">
        <v>80101</v>
      </c>
      <c r="D44" s="70" t="s">
        <v>90</v>
      </c>
      <c r="E44" s="105"/>
      <c r="F44" s="105" t="s">
        <v>29</v>
      </c>
      <c r="G44" s="65">
        <f>SUM(H44,P44,R44,T44)</f>
        <v>16000</v>
      </c>
      <c r="H44" s="66">
        <f>SUM(J44,N44)</f>
        <v>9000</v>
      </c>
      <c r="I44" s="51"/>
      <c r="J44" s="53">
        <v>9000</v>
      </c>
      <c r="K44" s="71"/>
      <c r="L44" s="52"/>
      <c r="M44" s="32"/>
      <c r="N44" s="53"/>
      <c r="O44" s="52"/>
      <c r="P44" s="54">
        <v>7000</v>
      </c>
      <c r="Q44" s="71" t="s">
        <v>85</v>
      </c>
      <c r="R44" s="54"/>
      <c r="S44" s="52"/>
      <c r="T44" s="54"/>
      <c r="U44" s="55"/>
    </row>
    <row r="45" spans="1:21" ht="12.75" customHeight="1">
      <c r="A45" s="123">
        <v>23</v>
      </c>
      <c r="B45" s="23">
        <v>801</v>
      </c>
      <c r="C45" s="130">
        <v>80101</v>
      </c>
      <c r="D45" s="234" t="s">
        <v>76</v>
      </c>
      <c r="E45" s="104"/>
      <c r="F45" s="78" t="s">
        <v>29</v>
      </c>
      <c r="G45" s="63">
        <f>SUM(H45,P45,R45,T45)</f>
        <v>45000</v>
      </c>
      <c r="H45" s="67">
        <f>SUM(J45:N45)</f>
        <v>45000</v>
      </c>
      <c r="I45" s="73"/>
      <c r="J45" s="74">
        <v>9000</v>
      </c>
      <c r="K45" s="74"/>
      <c r="L45" s="45">
        <v>36000</v>
      </c>
      <c r="M45" s="47" t="s">
        <v>35</v>
      </c>
      <c r="N45" s="45"/>
      <c r="O45" s="74"/>
      <c r="P45" s="33"/>
      <c r="Q45" s="74"/>
      <c r="R45" s="33"/>
      <c r="S45" s="74"/>
      <c r="T45" s="33"/>
      <c r="U45" s="76"/>
    </row>
    <row r="46" spans="1:21" ht="23.25" customHeight="1">
      <c r="A46" s="123"/>
      <c r="B46" s="25"/>
      <c r="C46" s="104"/>
      <c r="D46" s="235"/>
      <c r="E46" s="104"/>
      <c r="F46" s="104"/>
      <c r="G46" s="26"/>
      <c r="H46" s="27"/>
      <c r="I46" s="73"/>
      <c r="J46" s="74"/>
      <c r="K46" s="74"/>
      <c r="L46" s="75" t="s">
        <v>88</v>
      </c>
      <c r="M46" s="72"/>
      <c r="N46" s="129"/>
      <c r="O46" s="74"/>
      <c r="P46" s="33"/>
      <c r="Q46" s="74"/>
      <c r="R46" s="33"/>
      <c r="S46" s="74"/>
      <c r="T46" s="33"/>
      <c r="U46" s="76"/>
    </row>
    <row r="47" spans="1:21" ht="45" customHeight="1">
      <c r="A47" s="62">
        <v>24</v>
      </c>
      <c r="B47" s="23">
        <v>801</v>
      </c>
      <c r="C47" s="23">
        <v>80110</v>
      </c>
      <c r="D47" s="24" t="s">
        <v>80</v>
      </c>
      <c r="E47" s="23" t="s">
        <v>10</v>
      </c>
      <c r="F47" s="23" t="s">
        <v>29</v>
      </c>
      <c r="G47" s="63">
        <f>SUM(H47,P47,R47,T47)</f>
        <v>181359</v>
      </c>
      <c r="H47" s="67">
        <f>SUM(J47:N47)</f>
        <v>8000</v>
      </c>
      <c r="I47" s="44"/>
      <c r="J47" s="32">
        <v>8000</v>
      </c>
      <c r="K47" s="32"/>
      <c r="L47" s="45"/>
      <c r="M47" s="167"/>
      <c r="N47" s="45"/>
      <c r="O47" s="32"/>
      <c r="P47" s="46"/>
      <c r="Q47" s="32"/>
      <c r="R47" s="46">
        <v>53359</v>
      </c>
      <c r="S47" s="32"/>
      <c r="T47" s="46">
        <v>120000</v>
      </c>
      <c r="U47" s="48" t="s">
        <v>94</v>
      </c>
    </row>
    <row r="48" spans="1:21" ht="25.5" customHeight="1">
      <c r="A48" s="35"/>
      <c r="B48" s="36"/>
      <c r="C48" s="36"/>
      <c r="D48" s="37"/>
      <c r="E48" s="36"/>
      <c r="F48" s="36"/>
      <c r="G48" s="38"/>
      <c r="H48" s="39"/>
      <c r="I48" s="18"/>
      <c r="J48" s="40"/>
      <c r="K48" s="40"/>
      <c r="L48" s="41"/>
      <c r="M48" s="72"/>
      <c r="N48" s="41"/>
      <c r="O48" s="40"/>
      <c r="P48" s="42"/>
      <c r="Q48" s="40"/>
      <c r="R48" s="42"/>
      <c r="S48" s="40"/>
      <c r="T48" s="42"/>
      <c r="U48" s="43"/>
    </row>
    <row r="49" spans="1:21" ht="49.5" customHeight="1">
      <c r="A49" s="35">
        <v>25</v>
      </c>
      <c r="B49" s="36">
        <v>801</v>
      </c>
      <c r="C49" s="36">
        <v>80101</v>
      </c>
      <c r="D49" s="202" t="s">
        <v>89</v>
      </c>
      <c r="E49" s="36"/>
      <c r="F49" s="36" t="s">
        <v>29</v>
      </c>
      <c r="G49" s="63">
        <f>SUM(H49,P49,R49,T49)</f>
        <v>20000</v>
      </c>
      <c r="H49" s="117">
        <f>SUM(J49,N49)</f>
        <v>10000</v>
      </c>
      <c r="I49" s="18"/>
      <c r="J49" s="40"/>
      <c r="K49" s="40"/>
      <c r="L49" s="75"/>
      <c r="M49" s="74"/>
      <c r="N49" s="41">
        <v>10000</v>
      </c>
      <c r="O49" s="40"/>
      <c r="P49" s="42">
        <v>10000</v>
      </c>
      <c r="Q49" s="40" t="s">
        <v>91</v>
      </c>
      <c r="R49" s="42"/>
      <c r="S49" s="40"/>
      <c r="T49" s="42"/>
      <c r="U49" s="43"/>
    </row>
    <row r="50" spans="1:21" ht="15.75" customHeight="1">
      <c r="A50" s="56"/>
      <c r="B50" s="60"/>
      <c r="C50" s="58" t="s">
        <v>16</v>
      </c>
      <c r="D50" s="57"/>
      <c r="E50" s="50"/>
      <c r="F50" s="60"/>
      <c r="G50" s="61">
        <f>SUM(G38:G49)</f>
        <v>1435272</v>
      </c>
      <c r="H50" s="221">
        <f>SUM(H38:H49)</f>
        <v>188913</v>
      </c>
      <c r="I50" s="222"/>
      <c r="J50" s="221">
        <f>SUM(J38:J47)</f>
        <v>142913</v>
      </c>
      <c r="K50" s="228"/>
      <c r="L50" s="221">
        <f>SUM(L38:L47)</f>
        <v>36000</v>
      </c>
      <c r="M50" s="228"/>
      <c r="N50" s="221">
        <f>SUM(N38:N49)</f>
        <v>10000</v>
      </c>
      <c r="O50" s="222"/>
      <c r="P50" s="221">
        <f>SUM(P38:P49)</f>
        <v>23000</v>
      </c>
      <c r="Q50" s="222"/>
      <c r="R50" s="221">
        <f>SUM(R38:R47)</f>
        <v>168359</v>
      </c>
      <c r="S50" s="222"/>
      <c r="T50" s="221">
        <f>SUM(T38:T47)</f>
        <v>1055000</v>
      </c>
      <c r="U50" s="229"/>
    </row>
    <row r="51" spans="1:21" s="16" customFormat="1" ht="19.5" customHeight="1">
      <c r="A51" s="62">
        <v>26</v>
      </c>
      <c r="B51" s="23">
        <v>851</v>
      </c>
      <c r="C51" s="125">
        <v>85121</v>
      </c>
      <c r="D51" s="214" t="s">
        <v>21</v>
      </c>
      <c r="E51" s="23" t="s">
        <v>10</v>
      </c>
      <c r="F51" s="23" t="s">
        <v>33</v>
      </c>
      <c r="G51" s="63">
        <f>SUM(H51,P51)</f>
        <v>20000</v>
      </c>
      <c r="H51" s="67">
        <f>SUM(J51,N51)</f>
        <v>0</v>
      </c>
      <c r="I51" s="44"/>
      <c r="J51" s="126"/>
      <c r="K51" s="126"/>
      <c r="L51" s="127"/>
      <c r="M51" s="177"/>
      <c r="N51" s="127"/>
      <c r="O51" s="126"/>
      <c r="P51" s="127">
        <v>20000</v>
      </c>
      <c r="Q51" s="126"/>
      <c r="R51" s="127"/>
      <c r="S51" s="126"/>
      <c r="T51" s="127"/>
      <c r="U51" s="128"/>
    </row>
    <row r="52" spans="1:21" s="16" customFormat="1" ht="36" customHeight="1">
      <c r="A52" s="106"/>
      <c r="B52" s="107"/>
      <c r="C52" s="108"/>
      <c r="D52" s="215"/>
      <c r="E52" s="109"/>
      <c r="F52" s="115"/>
      <c r="G52" s="110"/>
      <c r="H52" s="230"/>
      <c r="I52" s="231"/>
      <c r="J52" s="149"/>
      <c r="K52" s="150"/>
      <c r="L52" s="95"/>
      <c r="M52" s="95"/>
      <c r="N52" s="149"/>
      <c r="O52" s="150"/>
      <c r="P52" s="151" t="s">
        <v>65</v>
      </c>
      <c r="Q52" s="152" t="s">
        <v>62</v>
      </c>
      <c r="R52" s="149"/>
      <c r="S52" s="150"/>
      <c r="T52" s="149"/>
      <c r="U52" s="153"/>
    </row>
    <row r="53" spans="1:21" s="16" customFormat="1" ht="36" customHeight="1">
      <c r="A53" s="131">
        <v>27</v>
      </c>
      <c r="B53" s="102">
        <v>900</v>
      </c>
      <c r="C53" s="132">
        <v>90003</v>
      </c>
      <c r="D53" s="112" t="s">
        <v>52</v>
      </c>
      <c r="E53" s="113"/>
      <c r="F53" s="133" t="s">
        <v>53</v>
      </c>
      <c r="G53" s="65">
        <f>SUM(H53,P53,R53,T53)</f>
        <v>25240</v>
      </c>
      <c r="H53" s="223">
        <f>SUM(J53,N53)</f>
        <v>25240</v>
      </c>
      <c r="I53" s="224"/>
      <c r="J53" s="137">
        <v>25240</v>
      </c>
      <c r="K53" s="138"/>
      <c r="L53" s="168"/>
      <c r="M53" s="168"/>
      <c r="N53" s="137"/>
      <c r="O53" s="138"/>
      <c r="P53" s="137"/>
      <c r="Q53" s="138"/>
      <c r="R53" s="137"/>
      <c r="S53" s="138"/>
      <c r="T53" s="137"/>
      <c r="U53" s="135"/>
    </row>
    <row r="54" spans="1:21" s="16" customFormat="1" ht="33" customHeight="1">
      <c r="A54" s="87">
        <v>28</v>
      </c>
      <c r="B54" s="134">
        <v>900</v>
      </c>
      <c r="C54" s="88">
        <v>90015</v>
      </c>
      <c r="D54" s="114" t="s">
        <v>58</v>
      </c>
      <c r="E54" s="136"/>
      <c r="F54" s="114" t="s">
        <v>29</v>
      </c>
      <c r="G54" s="65">
        <f>SUM(H54,P54,R54,T54)</f>
        <v>8000</v>
      </c>
      <c r="H54" s="223">
        <f>SUM(J54,N54)</f>
        <v>8000</v>
      </c>
      <c r="I54" s="224"/>
      <c r="J54" s="137">
        <v>8000</v>
      </c>
      <c r="K54" s="138"/>
      <c r="L54" s="168"/>
      <c r="M54" s="168"/>
      <c r="N54" s="137"/>
      <c r="O54" s="138"/>
      <c r="P54" s="137"/>
      <c r="Q54" s="138"/>
      <c r="R54" s="137"/>
      <c r="S54" s="138"/>
      <c r="T54" s="137"/>
      <c r="U54" s="135"/>
    </row>
    <row r="55" spans="1:21" ht="15.75" customHeight="1">
      <c r="A55" s="56"/>
      <c r="B55" s="98"/>
      <c r="C55" s="154" t="s">
        <v>61</v>
      </c>
      <c r="D55" s="155"/>
      <c r="E55" s="23"/>
      <c r="F55" s="98"/>
      <c r="G55" s="156">
        <f>SUM(G53:G54)</f>
        <v>33240</v>
      </c>
      <c r="H55" s="257">
        <f>SUM(H53:H54)</f>
        <v>33240</v>
      </c>
      <c r="I55" s="258"/>
      <c r="J55" s="257">
        <f>SUM(J53:J54)</f>
        <v>33240</v>
      </c>
      <c r="K55" s="258"/>
      <c r="L55" s="257">
        <f>SUM(L53:L54)</f>
        <v>0</v>
      </c>
      <c r="M55" s="258"/>
      <c r="N55" s="257">
        <f>SUM(N53:N54)</f>
        <v>0</v>
      </c>
      <c r="O55" s="258"/>
      <c r="P55" s="221">
        <f>SUM(P53:P54)</f>
        <v>0</v>
      </c>
      <c r="Q55" s="222"/>
      <c r="R55" s="257">
        <f>SUM(R53:R54)</f>
        <v>0</v>
      </c>
      <c r="S55" s="258"/>
      <c r="T55" s="221">
        <f>SUM(T53:T54)</f>
        <v>0</v>
      </c>
      <c r="U55" s="229"/>
    </row>
    <row r="56" spans="1:21" ht="39" customHeight="1">
      <c r="A56" s="261">
        <v>29</v>
      </c>
      <c r="B56" s="262">
        <v>921</v>
      </c>
      <c r="C56" s="132">
        <v>92109</v>
      </c>
      <c r="D56" s="263" t="s">
        <v>81</v>
      </c>
      <c r="E56" s="23"/>
      <c r="F56" s="98" t="s">
        <v>29</v>
      </c>
      <c r="G56" s="65">
        <f>SUM(H56,P56,R56,T56)</f>
        <v>247000</v>
      </c>
      <c r="H56" s="259">
        <f>SUM(J56,L56)</f>
        <v>2600</v>
      </c>
      <c r="I56" s="260"/>
      <c r="J56" s="100">
        <v>2600</v>
      </c>
      <c r="K56" s="101"/>
      <c r="L56" s="100"/>
      <c r="M56" s="101"/>
      <c r="N56" s="100"/>
      <c r="O56" s="101"/>
      <c r="P56" s="189"/>
      <c r="Q56" s="95"/>
      <c r="R56" s="100">
        <v>82400</v>
      </c>
      <c r="S56" s="101"/>
      <c r="T56" s="95">
        <v>162000</v>
      </c>
      <c r="U56" s="174" t="s">
        <v>94</v>
      </c>
    </row>
    <row r="57" spans="1:21" ht="35.25" customHeight="1">
      <c r="A57" s="220">
        <v>30</v>
      </c>
      <c r="B57" s="219">
        <v>921</v>
      </c>
      <c r="C57" s="88">
        <v>92105</v>
      </c>
      <c r="D57" s="198" t="s">
        <v>74</v>
      </c>
      <c r="E57" s="136"/>
      <c r="F57" s="114" t="s">
        <v>29</v>
      </c>
      <c r="G57" s="65">
        <f>SUM(H57,O57,Q57,S57)</f>
        <v>11000</v>
      </c>
      <c r="H57" s="223">
        <f>SUM(J57,L57)</f>
        <v>11000</v>
      </c>
      <c r="I57" s="224"/>
      <c r="J57" s="137">
        <v>11000</v>
      </c>
      <c r="K57" s="138"/>
      <c r="L57" s="137"/>
      <c r="M57" s="138"/>
      <c r="N57" s="137"/>
      <c r="O57" s="138"/>
      <c r="P57" s="199"/>
      <c r="Q57" s="168"/>
      <c r="R57" s="137"/>
      <c r="S57" s="138"/>
      <c r="T57" s="168"/>
      <c r="U57" s="200"/>
    </row>
    <row r="58" spans="1:21" ht="18.75" customHeight="1">
      <c r="A58" s="197"/>
      <c r="B58" s="134"/>
      <c r="C58" s="58" t="s">
        <v>82</v>
      </c>
      <c r="D58" s="198"/>
      <c r="E58" s="136"/>
      <c r="F58" s="114"/>
      <c r="G58" s="145">
        <f>SUM(G56:G57)</f>
        <v>258000</v>
      </c>
      <c r="H58" s="145">
        <f aca="true" t="shared" si="4" ref="H58:T58">SUM(H56:H57)</f>
        <v>13600</v>
      </c>
      <c r="I58" s="218"/>
      <c r="J58" s="145">
        <f t="shared" si="4"/>
        <v>13600</v>
      </c>
      <c r="K58" s="218"/>
      <c r="L58" s="145">
        <f t="shared" si="4"/>
        <v>0</v>
      </c>
      <c r="M58" s="218"/>
      <c r="N58" s="145">
        <f t="shared" si="4"/>
        <v>0</v>
      </c>
      <c r="O58" s="218"/>
      <c r="P58" s="145">
        <f t="shared" si="4"/>
        <v>0</v>
      </c>
      <c r="Q58" s="218"/>
      <c r="R58" s="145">
        <f t="shared" si="4"/>
        <v>82400</v>
      </c>
      <c r="S58" s="218"/>
      <c r="T58" s="145">
        <f t="shared" si="4"/>
        <v>162000</v>
      </c>
      <c r="U58" s="146"/>
    </row>
    <row r="59" spans="1:21" s="9" customFormat="1" ht="15.75" customHeight="1" thickBot="1">
      <c r="A59" s="190"/>
      <c r="B59" s="191"/>
      <c r="C59" s="191"/>
      <c r="D59" s="192" t="s">
        <v>17</v>
      </c>
      <c r="E59" s="193"/>
      <c r="F59" s="194"/>
      <c r="G59" s="195">
        <f>SUM(G22,G30,G34,G37,G50,G51,G55,G58)</f>
        <v>6102398</v>
      </c>
      <c r="H59" s="256">
        <f>SUM(H22,H30,H34,H37,H50,H51,H55,H58)</f>
        <v>3059639</v>
      </c>
      <c r="I59" s="255"/>
      <c r="J59" s="256">
        <f>SUM(J22,J30,J34,J37,J50,J51,J55,J58)</f>
        <v>1035440</v>
      </c>
      <c r="K59" s="255"/>
      <c r="L59" s="196">
        <f>SUM(L22,L30,L31,L37,L50,L51,L55,L58)</f>
        <v>1158199</v>
      </c>
      <c r="M59" s="196"/>
      <c r="N59" s="256">
        <f>SUM(N22,N30,N31,N37,N50,N51,N55,N58)</f>
        <v>866000</v>
      </c>
      <c r="O59" s="255"/>
      <c r="P59" s="254">
        <f>SUM(P22,P30,P31,P37,P50,P51,P55,P58)</f>
        <v>535000</v>
      </c>
      <c r="Q59" s="254"/>
      <c r="R59" s="256">
        <f>SUM(R22,R30,R31,R37,R50,R51,R55,R58)</f>
        <v>420759</v>
      </c>
      <c r="S59" s="255"/>
      <c r="T59" s="254">
        <f>SUM(T22,T30,T31,T37,T50,T51,T55,T58)</f>
        <v>2087000</v>
      </c>
      <c r="U59" s="255"/>
    </row>
    <row r="60" spans="1:21" ht="10.5" customHeight="1">
      <c r="A60" s="182"/>
      <c r="B60" s="183" t="s">
        <v>13</v>
      </c>
      <c r="C60" s="183"/>
      <c r="D60" s="183"/>
      <c r="E60" s="183"/>
      <c r="F60" s="183"/>
      <c r="G60" s="183" t="s">
        <v>42</v>
      </c>
      <c r="H60" s="184"/>
      <c r="I60" s="183"/>
      <c r="J60" s="185"/>
      <c r="K60" s="183"/>
      <c r="L60" s="183" t="s">
        <v>45</v>
      </c>
      <c r="M60" s="183"/>
      <c r="N60" s="186"/>
      <c r="O60" s="185"/>
      <c r="P60" s="185"/>
      <c r="Q60" s="185"/>
      <c r="R60" s="185"/>
      <c r="S60" s="185"/>
      <c r="T60" s="185"/>
      <c r="U60" s="185"/>
    </row>
    <row r="61" spans="1:21" ht="10.5" customHeight="1">
      <c r="A61" s="183"/>
      <c r="B61" s="183" t="s">
        <v>99</v>
      </c>
      <c r="C61" s="183"/>
      <c r="D61" s="183"/>
      <c r="E61" s="183"/>
      <c r="F61" s="183"/>
      <c r="G61" s="183" t="s">
        <v>48</v>
      </c>
      <c r="H61" s="187"/>
      <c r="I61" s="183"/>
      <c r="J61" s="183"/>
      <c r="K61" s="183"/>
      <c r="L61" s="183" t="s">
        <v>46</v>
      </c>
      <c r="M61" s="183"/>
      <c r="N61" s="187"/>
      <c r="O61" s="183"/>
      <c r="P61" s="183"/>
      <c r="Q61" s="183"/>
      <c r="R61" s="183"/>
      <c r="S61" s="183"/>
      <c r="T61" s="183"/>
      <c r="U61" s="183"/>
    </row>
    <row r="62" spans="1:21" ht="10.5" customHeight="1">
      <c r="A62" s="183"/>
      <c r="B62" s="183" t="s">
        <v>39</v>
      </c>
      <c r="C62" s="183"/>
      <c r="D62" s="183"/>
      <c r="E62" s="183"/>
      <c r="F62" s="183"/>
      <c r="G62" s="183" t="s">
        <v>87</v>
      </c>
      <c r="H62" s="183"/>
      <c r="I62" s="183"/>
      <c r="J62" s="183"/>
      <c r="K62" s="183"/>
      <c r="L62" s="185" t="s">
        <v>59</v>
      </c>
      <c r="M62" s="183"/>
      <c r="N62" s="188"/>
      <c r="O62" s="183"/>
      <c r="P62" s="183"/>
      <c r="Q62" s="183"/>
      <c r="R62" s="183"/>
      <c r="S62" s="183"/>
      <c r="T62" s="183"/>
      <c r="U62" s="183"/>
    </row>
    <row r="63" spans="1:21" ht="10.5" customHeight="1">
      <c r="A63" s="183"/>
      <c r="B63" s="183" t="s">
        <v>40</v>
      </c>
      <c r="C63" s="183"/>
      <c r="D63" s="183"/>
      <c r="E63" s="183"/>
      <c r="F63" s="183"/>
      <c r="G63" s="183" t="s">
        <v>43</v>
      </c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</row>
    <row r="64" spans="1:21" ht="10.5" customHeight="1">
      <c r="A64" s="183"/>
      <c r="B64" s="183" t="s">
        <v>41</v>
      </c>
      <c r="C64" s="183"/>
      <c r="D64" s="183"/>
      <c r="E64" s="183"/>
      <c r="F64" s="183"/>
      <c r="G64" s="183" t="s">
        <v>44</v>
      </c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</row>
    <row r="65" spans="11:13" ht="12.75">
      <c r="K65" s="15"/>
      <c r="L65" s="15"/>
      <c r="M65" s="15"/>
    </row>
    <row r="66" ht="15.75">
      <c r="H66" s="17"/>
    </row>
  </sheetData>
  <mergeCells count="70">
    <mergeCell ref="L55:M55"/>
    <mergeCell ref="N59:O59"/>
    <mergeCell ref="J59:K59"/>
    <mergeCell ref="H55:I55"/>
    <mergeCell ref="H57:I57"/>
    <mergeCell ref="H59:I59"/>
    <mergeCell ref="H56:I56"/>
    <mergeCell ref="T59:U59"/>
    <mergeCell ref="P59:Q59"/>
    <mergeCell ref="R59:S59"/>
    <mergeCell ref="J50:K50"/>
    <mergeCell ref="N50:O50"/>
    <mergeCell ref="T50:U50"/>
    <mergeCell ref="J55:K55"/>
    <mergeCell ref="N55:O55"/>
    <mergeCell ref="P55:Q55"/>
    <mergeCell ref="R55:S55"/>
    <mergeCell ref="T22:U22"/>
    <mergeCell ref="N22:O22"/>
    <mergeCell ref="P12:Q12"/>
    <mergeCell ref="R12:S12"/>
    <mergeCell ref="T12:U12"/>
    <mergeCell ref="N12:O12"/>
    <mergeCell ref="P22:Q22"/>
    <mergeCell ref="R22:S22"/>
    <mergeCell ref="E9:E11"/>
    <mergeCell ref="F9:F11"/>
    <mergeCell ref="G9:G11"/>
    <mergeCell ref="H9:U9"/>
    <mergeCell ref="R10:U10"/>
    <mergeCell ref="H11:I11"/>
    <mergeCell ref="P11:Q11"/>
    <mergeCell ref="R11:S11"/>
    <mergeCell ref="T11:U11"/>
    <mergeCell ref="J11:K11"/>
    <mergeCell ref="A9:A11"/>
    <mergeCell ref="B9:B11"/>
    <mergeCell ref="C9:C11"/>
    <mergeCell ref="D9:D11"/>
    <mergeCell ref="L30:M30"/>
    <mergeCell ref="L37:M37"/>
    <mergeCell ref="J12:K12"/>
    <mergeCell ref="H30:I30"/>
    <mergeCell ref="H34:I34"/>
    <mergeCell ref="N11:O11"/>
    <mergeCell ref="D20:D21"/>
    <mergeCell ref="D31:D32"/>
    <mergeCell ref="D45:D46"/>
    <mergeCell ref="J30:K30"/>
    <mergeCell ref="J22:K22"/>
    <mergeCell ref="J37:K37"/>
    <mergeCell ref="N37:O37"/>
    <mergeCell ref="H12:I12"/>
    <mergeCell ref="H22:I22"/>
    <mergeCell ref="D51:D52"/>
    <mergeCell ref="D39:D40"/>
    <mergeCell ref="T37:U37"/>
    <mergeCell ref="T55:U55"/>
    <mergeCell ref="H50:I50"/>
    <mergeCell ref="P37:Q37"/>
    <mergeCell ref="H52:I52"/>
    <mergeCell ref="H53:I53"/>
    <mergeCell ref="H37:I37"/>
    <mergeCell ref="P50:Q50"/>
    <mergeCell ref="R50:S50"/>
    <mergeCell ref="H54:I54"/>
    <mergeCell ref="J34:K34"/>
    <mergeCell ref="L34:M34"/>
    <mergeCell ref="R37:S37"/>
    <mergeCell ref="L50:M50"/>
  </mergeCells>
  <printOptions/>
  <pageMargins left="0.1968503937007874" right="0.1968503937007874" top="0.5905511811023623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Zarząd Gminy Odrzywół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Maria Rzuczkowska</cp:lastModifiedBy>
  <cp:lastPrinted>2005-09-15T08:25:29Z</cp:lastPrinted>
  <dcterms:created xsi:type="dcterms:W3CDTF">2003-09-08T12:28:57Z</dcterms:created>
  <dcterms:modified xsi:type="dcterms:W3CDTF">2005-09-15T08:29:47Z</dcterms:modified>
  <cp:category/>
  <cp:version/>
  <cp:contentType/>
  <cp:contentStatus/>
</cp:coreProperties>
</file>