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'Arkusz2'!$A$1:$U$67</definedName>
  </definedNames>
  <calcPr fullCalcOnLoad="1"/>
</workbook>
</file>

<file path=xl/sharedStrings.xml><?xml version="1.0" encoding="utf-8"?>
<sst xmlns="http://schemas.openxmlformats.org/spreadsheetml/2006/main" count="153" uniqueCount="108">
  <si>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</si>
  <si>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</si>
  <si>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</si>
  <si>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</si>
  <si>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</si>
  <si>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</si>
  <si>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</si>
  <si>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</si>
  <si>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</si>
  <si>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</si>
  <si>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</si>
  <si>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</si>
  <si>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</si>
  <si>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</si>
  <si>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</si>
  <si>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</si>
  <si>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</si>
  <si>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</si>
  <si>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</si>
  <si>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</si>
  <si>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</si>
  <si>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</si>
  <si>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</si>
  <si>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</si>
  <si>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</si>
  <si>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</si>
  <si>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</si>
  <si>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</si>
  <si>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</si>
  <si>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</si>
  <si>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</si>
  <si>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SYSTEMU GRZEWCZEGO W BUDYNKACH OŚWIATOWYCH</t>
  </si>
  <si>
    <t>30.11.2005</t>
  </si>
  <si>
    <t>(7).</t>
  </si>
  <si>
    <t>(2).</t>
  </si>
  <si>
    <t>(4).</t>
  </si>
  <si>
    <t>WYDATKI NA ZADANIA INWESTYCYJNE NA 2005 ROK</t>
  </si>
  <si>
    <t>3 - kredyt</t>
  </si>
  <si>
    <t>4 - dotacja FOGR</t>
  </si>
  <si>
    <t>5 - rezerwa subwencji oświatowej</t>
  </si>
  <si>
    <t>6 - dotacja - Kontrakt Wojewódzki</t>
  </si>
  <si>
    <t>9 - dotacja z WFOŚiGW</t>
  </si>
  <si>
    <t>10 - dotacja PAOW</t>
  </si>
  <si>
    <t>11 - środki z SP ZOZ</t>
  </si>
  <si>
    <t>12 - dotacja z PFRON</t>
  </si>
  <si>
    <t>ŁĄCZNE NAKŁADY 2004 - 2006</t>
  </si>
  <si>
    <t>OPRACOWANIE DOKUMENTACJI NA BUDOWĘ DRÓG GMINNYCH</t>
  </si>
  <si>
    <t>ZAKUP KOMPUTERÓW DLA PSP W KOLONII OSSIE</t>
  </si>
  <si>
    <t>ZAKUP KOMPUTERÓW DLA PSP W  MYŚLAKOWICACH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</si>
  <si>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</si>
  <si>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</si>
  <si>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</si>
  <si>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</si>
  <si>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</si>
  <si>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</si>
  <si>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MODERNIZACJA OŚWIETLENIA ULICZNEGO W GMINIE</t>
  </si>
  <si>
    <t>13 - biuro ds. usuwania skutków klęsk żywiołowych</t>
  </si>
  <si>
    <t>ODBUDOWA DROGI  MYŚLAKOWICE KOLONIA</t>
  </si>
  <si>
    <t>RAZEM  DZ.  900</t>
  </si>
  <si>
    <t>1.04.2004-31.08.05</t>
  </si>
  <si>
    <t>ZAKUP ATLASU DO ĆWICZ.REHABILITACYJNYCH DO SALKI REHABILITACYJNEJ W ODRZYWOLE</t>
  </si>
  <si>
    <t>(12).</t>
  </si>
  <si>
    <t xml:space="preserve">ZAKUP KOMPUTERÓW DO URZĘDU GMINY               </t>
  </si>
  <si>
    <t>RAZEM  DZ. 750</t>
  </si>
  <si>
    <t>DOTACJE</t>
  </si>
  <si>
    <t>ODNOWA RYNKU - PLAC KILIŃSKIEGO W ODRZYWOLE</t>
  </si>
  <si>
    <t>BUDOWA PARKINGU PRZY UL. KOŚCIELNEJ W ODRZYWOLE</t>
  </si>
  <si>
    <t>BUDOWA POMNIKA PAPIEŻA JANA PAWŁA II W ODRZYWOLE</t>
  </si>
  <si>
    <t>Załącznika Nr 5</t>
  </si>
  <si>
    <t>ŚRODKI GMINY OGÓŁEM                                 (tab.8+9+10)</t>
  </si>
  <si>
    <t xml:space="preserve">ADAPTACJA ZBIORNIKA RETENCYJNEGO W ODRZYWOLE NA REKREACYJNY </t>
  </si>
  <si>
    <t>ADAPTACJA PODDASZA BUDYNKU PUBLICZNEGO GIMNAZJUM NA ŚWIETLICĘ</t>
  </si>
  <si>
    <t>ADAPTACJA BUDYNKU NA ŚWIETLICĘ WIEJSKĄ W KAMIENNEJ WOLI SPO</t>
  </si>
  <si>
    <t>RAZEM  DZ.  921</t>
  </si>
  <si>
    <t>1.07.2004-  30.06. 2006</t>
  </si>
  <si>
    <t>(8).</t>
  </si>
  <si>
    <t>(6).</t>
  </si>
  <si>
    <t>DOFINANSOWANIE ZAKUPU SAMOCHODU DLA POSTERUNKU POLICJI W ODRZYWOLE</t>
  </si>
  <si>
    <t>REMONT BUDYNKU PSP I P.GIMNAZJUM W ODRZYWOLE - ETAP II</t>
  </si>
  <si>
    <t>MODERNIZACJA SALKI GIMNASTYCZNEJ W PSP W KOLONII OSSIE</t>
  </si>
  <si>
    <t>BUDOWA DROGI KOLONIA OSSA - WANDZINÓW</t>
  </si>
  <si>
    <t>30.06.2006</t>
  </si>
  <si>
    <t>(3).</t>
  </si>
  <si>
    <t>ROZBUDOWA  SIECI WODOCIĄGOWEJ: JANÓWEK I, JANÓWEK II, JELONEK, ODRZYWÓŁ-ETAP I</t>
  </si>
  <si>
    <t>ODWIERT STUDNI REZERWOWEJ PRZY SUW LIPINY</t>
  </si>
  <si>
    <t>,</t>
  </si>
  <si>
    <t xml:space="preserve">2 - dotacja ze Starostwa Powiatowego w Przysusze </t>
  </si>
  <si>
    <t>01.06.05- 31.12.06</t>
  </si>
  <si>
    <t>ODBUDOWA DROGI W ODRZYWOLE UL. PRAGA</t>
  </si>
  <si>
    <t>31.12.2006</t>
  </si>
  <si>
    <t>MODERNIZACJA SAMOCHODU POŻARNICZEGO  OSP ODRZYWÓŁ</t>
  </si>
  <si>
    <t>(14).</t>
  </si>
  <si>
    <t>LIKWIDACJA BARIER ARCHITEKTONICZNYCH DO GMINNEJ BIBLIOTEKI PUBLICZNEJ W ODRZYWOLE</t>
  </si>
  <si>
    <t>31.06..2006</t>
  </si>
  <si>
    <t xml:space="preserve">MODERNIZACJA BUDYNKU IZBY REGIONALNEJ W MYŚLAKOWICACH </t>
  </si>
  <si>
    <t>dotacja z EFRR</t>
  </si>
  <si>
    <t>14 - dotacja ZW OSP</t>
  </si>
  <si>
    <t>8 - dotacjaz MPWRMR</t>
  </si>
  <si>
    <t>ZAKUP PŁUGA ŚNIEŹNEGO</t>
  </si>
  <si>
    <t>30.04.2006</t>
  </si>
  <si>
    <t>B) OWIERT STUDNI WSPOMAGAJĄCEJ W KŁONNIE</t>
  </si>
  <si>
    <t xml:space="preserve">                (11).                 (12).</t>
  </si>
  <si>
    <t>w tym:      5000,00                  9000,00</t>
  </si>
  <si>
    <t>7 - EFRR - SPO</t>
  </si>
  <si>
    <t>w tym:                                                   A) ROZBUDOWA SIECI WODOCIĄGOWEJ</t>
  </si>
  <si>
    <t>Zmiana Nr 10</t>
  </si>
  <si>
    <t>dotacja ZPORR            w tym:            EFRR - 423999,00             Min.Gosp. i Pracy - 123200,00</t>
  </si>
  <si>
    <t xml:space="preserve">w tym:       pożyczka - 516.000,00             kredyt -  500.000,00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</si>
</sst>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" fontId="10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" fontId="10" fillId="5" borderId="22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5" borderId="6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wrapText="1"/>
    </xf>
    <xf numFmtId="4" fontId="2" fillId="5" borderId="7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0" fontId="10" fillId="6" borderId="35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left" wrapText="1"/>
    </xf>
    <xf numFmtId="0" fontId="2" fillId="6" borderId="37" xfId="0" applyFont="1" applyFill="1" applyBorder="1" applyAlignment="1">
      <alignment horizontal="center" wrapText="1"/>
    </xf>
    <xf numFmtId="0" fontId="10" fillId="6" borderId="38" xfId="0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4" fontId="2" fillId="0" borderId="2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2" borderId="25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4" fontId="2" fillId="0" borderId="2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4" fontId="10" fillId="0" borderId="26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10" fillId="5" borderId="26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19" xfId="0" applyNumberFormat="1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4" fontId="10" fillId="5" borderId="2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="85" zoomScaleNormal="85" workbookViewId="0" topLeftCell="A28">
      <selection activeCell="W28" sqref="W28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1.140625" style="1" customWidth="1"/>
    <col min="5" max="5" width="13.57421875" style="1" hidden="1" customWidth="1"/>
    <col min="6" max="6" width="9.28125" style="1" customWidth="1"/>
    <col min="7" max="7" width="11.00390625" style="1" customWidth="1"/>
    <col min="8" max="8" width="9.8515625" style="1" customWidth="1"/>
    <col min="9" max="9" width="2.8515625" style="1" customWidth="1"/>
    <col min="10" max="10" width="10.00390625" style="1" customWidth="1"/>
    <col min="11" max="11" width="1.7109375" style="1" customWidth="1"/>
    <col min="12" max="12" width="11.7109375" style="1" customWidth="1"/>
    <col min="13" max="13" width="4.00390625" style="1" customWidth="1"/>
    <col min="14" max="14" width="10.140625" style="1" customWidth="1"/>
    <col min="15" max="15" width="3.140625" style="1" customWidth="1"/>
    <col min="16" max="16" width="8.7109375" style="1" customWidth="1"/>
    <col min="17" max="17" width="3.57421875" style="1" customWidth="1"/>
    <col min="18" max="18" width="8.7109375" style="1" customWidth="1"/>
    <col min="19" max="19" width="2.8515625" style="1" customWidth="1"/>
    <col min="20" max="20" width="8.71093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105</v>
      </c>
    </row>
    <row r="3" spans="2:16" ht="12.75">
      <c r="B3" s="2"/>
      <c r="P3" s="1" t="s">
        <v>68</v>
      </c>
    </row>
    <row r="4" spans="2:16" ht="12.75">
      <c r="B4" s="2"/>
      <c r="P4" s="1" t="s">
        <v>52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9</v>
      </c>
    </row>
    <row r="6" spans="1:18" ht="15">
      <c r="A6" s="5"/>
      <c r="B6" s="11" t="s">
        <v>36</v>
      </c>
      <c r="C6" s="12"/>
      <c r="D6" s="12"/>
      <c r="E6" s="6"/>
      <c r="P6" s="3" t="s">
        <v>51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51" t="s">
        <v>1</v>
      </c>
      <c r="B9" s="251" t="s">
        <v>2</v>
      </c>
      <c r="C9" s="254" t="s">
        <v>23</v>
      </c>
      <c r="D9" s="251" t="s">
        <v>3</v>
      </c>
      <c r="E9" s="251" t="s">
        <v>4</v>
      </c>
      <c r="F9" s="254" t="s">
        <v>5</v>
      </c>
      <c r="G9" s="254" t="s">
        <v>45</v>
      </c>
      <c r="H9" s="257" t="s">
        <v>12</v>
      </c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9"/>
    </row>
    <row r="10" spans="1:21" ht="13.5" thickBot="1">
      <c r="A10" s="252"/>
      <c r="B10" s="252"/>
      <c r="C10" s="255"/>
      <c r="D10" s="252"/>
      <c r="E10" s="252"/>
      <c r="F10" s="255"/>
      <c r="G10" s="255"/>
      <c r="H10" s="19">
        <v>2005</v>
      </c>
      <c r="I10" s="20"/>
      <c r="J10" s="20"/>
      <c r="K10" s="20"/>
      <c r="L10" s="20"/>
      <c r="M10" s="20"/>
      <c r="N10" s="20"/>
      <c r="O10" s="20"/>
      <c r="P10" s="20"/>
      <c r="Q10" s="20"/>
      <c r="R10" s="260">
        <v>2006</v>
      </c>
      <c r="S10" s="261"/>
      <c r="T10" s="261"/>
      <c r="U10" s="262"/>
    </row>
    <row r="11" spans="1:21" ht="36" customHeight="1" thickBot="1">
      <c r="A11" s="253"/>
      <c r="B11" s="253"/>
      <c r="C11" s="256"/>
      <c r="D11" s="253"/>
      <c r="E11" s="253"/>
      <c r="F11" s="256"/>
      <c r="G11" s="256"/>
      <c r="H11" s="263" t="s">
        <v>69</v>
      </c>
      <c r="I11" s="264"/>
      <c r="J11" s="263" t="s">
        <v>21</v>
      </c>
      <c r="K11" s="264"/>
      <c r="L11" s="168" t="s">
        <v>64</v>
      </c>
      <c r="M11" s="168"/>
      <c r="N11" s="263" t="s">
        <v>22</v>
      </c>
      <c r="O11" s="264"/>
      <c r="P11" s="263" t="s">
        <v>24</v>
      </c>
      <c r="Q11" s="264"/>
      <c r="R11" s="263" t="s">
        <v>6</v>
      </c>
      <c r="S11" s="264"/>
      <c r="T11" s="263" t="s">
        <v>7</v>
      </c>
      <c r="U11" s="264"/>
    </row>
    <row r="12" spans="1:21" ht="17.2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5</v>
      </c>
      <c r="G12" s="21">
        <v>6</v>
      </c>
      <c r="H12" s="247">
        <v>7</v>
      </c>
      <c r="I12" s="248"/>
      <c r="J12" s="247">
        <v>8</v>
      </c>
      <c r="K12" s="248"/>
      <c r="L12" s="169">
        <v>9</v>
      </c>
      <c r="M12" s="169"/>
      <c r="N12" s="247">
        <v>10</v>
      </c>
      <c r="O12" s="248"/>
      <c r="P12" s="247">
        <v>11</v>
      </c>
      <c r="Q12" s="248"/>
      <c r="R12" s="249">
        <v>12</v>
      </c>
      <c r="S12" s="250"/>
      <c r="T12" s="249">
        <v>13</v>
      </c>
      <c r="U12" s="250"/>
    </row>
    <row r="13" spans="1:21" ht="48.75" customHeight="1">
      <c r="A13" s="22" t="s">
        <v>8</v>
      </c>
      <c r="B13" s="23" t="s">
        <v>25</v>
      </c>
      <c r="C13" s="23" t="s">
        <v>26</v>
      </c>
      <c r="D13" s="24" t="s">
        <v>53</v>
      </c>
      <c r="E13" s="23" t="s">
        <v>10</v>
      </c>
      <c r="F13" s="25" t="s">
        <v>59</v>
      </c>
      <c r="G13" s="26">
        <f>SUM(H13,P13,R13,T13)</f>
        <v>1672586</v>
      </c>
      <c r="H13" s="27">
        <f>SUM(J13:N13)</f>
        <v>1672586</v>
      </c>
      <c r="I13" s="28"/>
      <c r="J13" s="29">
        <v>109387</v>
      </c>
      <c r="K13" s="29"/>
      <c r="L13" s="30">
        <v>547199</v>
      </c>
      <c r="M13" s="175" t="s">
        <v>33</v>
      </c>
      <c r="N13" s="30">
        <v>1016000</v>
      </c>
      <c r="O13" s="29"/>
      <c r="P13" s="31"/>
      <c r="Q13" s="32"/>
      <c r="R13" s="33">
        <v>0</v>
      </c>
      <c r="S13" s="29"/>
      <c r="T13" s="31">
        <v>0</v>
      </c>
      <c r="U13" s="34"/>
    </row>
    <row r="14" spans="1:21" ht="88.5" customHeight="1">
      <c r="A14" s="35"/>
      <c r="B14" s="36"/>
      <c r="C14" s="36"/>
      <c r="D14" s="37"/>
      <c r="E14" s="36"/>
      <c r="F14" s="36"/>
      <c r="G14" s="38"/>
      <c r="H14" s="39"/>
      <c r="I14" s="18"/>
      <c r="J14" s="40"/>
      <c r="K14" s="40"/>
      <c r="L14" s="41" t="s">
        <v>106</v>
      </c>
      <c r="M14" s="72"/>
      <c r="N14" s="129" t="s">
        <v>107</v>
      </c>
      <c r="O14" s="40"/>
      <c r="P14" s="41"/>
      <c r="Q14" s="40"/>
      <c r="R14" s="42"/>
      <c r="S14" s="40"/>
      <c r="T14" s="41"/>
      <c r="U14" s="43"/>
    </row>
    <row r="15" spans="1:21" ht="58.5" customHeight="1">
      <c r="A15" s="22">
        <v>2</v>
      </c>
      <c r="B15" s="23" t="s">
        <v>25</v>
      </c>
      <c r="C15" s="23" t="s">
        <v>26</v>
      </c>
      <c r="D15" s="70" t="s">
        <v>83</v>
      </c>
      <c r="E15" s="50" t="s">
        <v>10</v>
      </c>
      <c r="F15" s="50" t="s">
        <v>74</v>
      </c>
      <c r="G15" s="65">
        <f>SUM(H15,P15,R15,T15)</f>
        <v>450000</v>
      </c>
      <c r="H15" s="156">
        <f>SUM(J15:N15)</f>
        <v>100000</v>
      </c>
      <c r="I15" s="51"/>
      <c r="J15" s="52">
        <v>20000</v>
      </c>
      <c r="K15" s="52"/>
      <c r="L15" s="54">
        <v>80000</v>
      </c>
      <c r="M15" s="71"/>
      <c r="N15" s="53"/>
      <c r="O15" s="52"/>
      <c r="P15" s="54"/>
      <c r="Q15" s="71"/>
      <c r="R15" s="54">
        <v>50000</v>
      </c>
      <c r="S15" s="71"/>
      <c r="T15" s="216">
        <v>300000</v>
      </c>
      <c r="U15" s="48"/>
    </row>
    <row r="16" spans="1:21" ht="36.75" customHeight="1">
      <c r="A16" s="22"/>
      <c r="B16" s="25"/>
      <c r="C16" s="25"/>
      <c r="D16" s="64" t="s">
        <v>104</v>
      </c>
      <c r="E16" s="25"/>
      <c r="F16" s="25"/>
      <c r="G16" s="26">
        <f>SUM(H16,R16,T16)</f>
        <v>300000</v>
      </c>
      <c r="H16" s="27">
        <f>SUM((J16,L16))</f>
        <v>100000</v>
      </c>
      <c r="I16" s="73"/>
      <c r="J16" s="74">
        <v>20000</v>
      </c>
      <c r="K16" s="74"/>
      <c r="L16" s="75">
        <v>80000</v>
      </c>
      <c r="M16" s="166" t="s">
        <v>75</v>
      </c>
      <c r="N16" s="75"/>
      <c r="O16" s="74"/>
      <c r="P16" s="75"/>
      <c r="Q16" s="74"/>
      <c r="R16" s="33">
        <v>20000</v>
      </c>
      <c r="S16" s="74"/>
      <c r="T16" s="75">
        <v>180000</v>
      </c>
      <c r="U16" s="76" t="s">
        <v>75</v>
      </c>
    </row>
    <row r="17" spans="1:21" ht="39" customHeight="1">
      <c r="A17" s="35"/>
      <c r="B17" s="25"/>
      <c r="C17" s="25"/>
      <c r="D17" s="64" t="s">
        <v>100</v>
      </c>
      <c r="E17" s="25"/>
      <c r="F17" s="25"/>
      <c r="G17" s="38">
        <f>SUM(R17,T17)</f>
        <v>150000</v>
      </c>
      <c r="H17" s="39"/>
      <c r="I17" s="73"/>
      <c r="J17" s="74"/>
      <c r="K17" s="74"/>
      <c r="L17" s="75"/>
      <c r="M17" s="166"/>
      <c r="N17" s="75"/>
      <c r="O17" s="74"/>
      <c r="P17" s="75"/>
      <c r="Q17" s="74"/>
      <c r="R17" s="33">
        <v>30000</v>
      </c>
      <c r="S17" s="74"/>
      <c r="T17" s="75">
        <v>120000</v>
      </c>
      <c r="U17" s="76" t="s">
        <v>82</v>
      </c>
    </row>
    <row r="18" spans="1:21" ht="36.75" customHeight="1">
      <c r="A18" s="22">
        <v>3</v>
      </c>
      <c r="B18" s="23" t="s">
        <v>25</v>
      </c>
      <c r="C18" s="23" t="s">
        <v>26</v>
      </c>
      <c r="D18" s="24" t="s">
        <v>84</v>
      </c>
      <c r="E18" s="23" t="s">
        <v>10</v>
      </c>
      <c r="F18" s="23" t="s">
        <v>28</v>
      </c>
      <c r="G18" s="26">
        <f>SUM(H18,P18,R18,T18)</f>
        <v>145000</v>
      </c>
      <c r="H18" s="27">
        <f>SUM(J18,N18)</f>
        <v>145000</v>
      </c>
      <c r="I18" s="44"/>
      <c r="J18" s="32">
        <v>145000</v>
      </c>
      <c r="K18" s="32"/>
      <c r="L18" s="45"/>
      <c r="M18" s="47"/>
      <c r="N18" s="45"/>
      <c r="O18" s="32"/>
      <c r="P18" s="46"/>
      <c r="Q18" s="32"/>
      <c r="R18" s="46"/>
      <c r="S18" s="32"/>
      <c r="T18" s="46"/>
      <c r="U18" s="48"/>
    </row>
    <row r="19" spans="1:21" ht="1.5" customHeight="1">
      <c r="A19" s="35"/>
      <c r="B19" s="36"/>
      <c r="C19" s="36"/>
      <c r="D19" s="37" t="s">
        <v>85</v>
      </c>
      <c r="E19" s="36"/>
      <c r="F19" s="36"/>
      <c r="G19" s="38"/>
      <c r="H19" s="49"/>
      <c r="I19" s="18"/>
      <c r="J19" s="40"/>
      <c r="K19" s="40"/>
      <c r="L19" s="41"/>
      <c r="M19" s="72"/>
      <c r="N19" s="41"/>
      <c r="O19" s="40"/>
      <c r="P19" s="42"/>
      <c r="Q19" s="40"/>
      <c r="R19" s="42"/>
      <c r="S19" s="40"/>
      <c r="T19" s="42"/>
      <c r="U19" s="43"/>
    </row>
    <row r="20" spans="1:21" ht="57.75" customHeight="1">
      <c r="A20" s="68">
        <v>4</v>
      </c>
      <c r="B20" s="50" t="s">
        <v>25</v>
      </c>
      <c r="C20" s="50" t="s">
        <v>26</v>
      </c>
      <c r="D20" s="70" t="s">
        <v>17</v>
      </c>
      <c r="E20" s="50" t="s">
        <v>10</v>
      </c>
      <c r="F20" s="50" t="s">
        <v>99</v>
      </c>
      <c r="G20" s="65">
        <f>SUM(H20,P20,R20,T20)</f>
        <v>123000</v>
      </c>
      <c r="H20" s="66">
        <f>SUM(J20,N20)</f>
        <v>13000</v>
      </c>
      <c r="I20" s="51"/>
      <c r="J20" s="52">
        <v>13000</v>
      </c>
      <c r="K20" s="52"/>
      <c r="L20" s="53"/>
      <c r="M20" s="71"/>
      <c r="N20" s="53"/>
      <c r="O20" s="52"/>
      <c r="P20" s="54"/>
      <c r="Q20" s="52"/>
      <c r="R20" s="54">
        <v>55000</v>
      </c>
      <c r="S20" s="52"/>
      <c r="T20" s="54">
        <v>55000</v>
      </c>
      <c r="U20" s="55" t="s">
        <v>34</v>
      </c>
    </row>
    <row r="21" spans="1:21" ht="24" customHeight="1">
      <c r="A21" s="62">
        <v>5</v>
      </c>
      <c r="B21" s="23" t="s">
        <v>25</v>
      </c>
      <c r="C21" s="23" t="s">
        <v>26</v>
      </c>
      <c r="D21" s="225" t="s">
        <v>70</v>
      </c>
      <c r="E21" s="23"/>
      <c r="F21" s="23" t="s">
        <v>87</v>
      </c>
      <c r="G21" s="63">
        <f>SUM(H21,P21,R21,T21)</f>
        <v>300000</v>
      </c>
      <c r="H21" s="67">
        <f>SUM(J21,N21)</f>
        <v>0</v>
      </c>
      <c r="I21" s="44"/>
      <c r="J21" s="32">
        <v>0</v>
      </c>
      <c r="K21" s="32"/>
      <c r="L21" s="45"/>
      <c r="M21" s="47"/>
      <c r="N21" s="45">
        <v>0</v>
      </c>
      <c r="O21" s="32"/>
      <c r="P21" s="46"/>
      <c r="Q21" s="32"/>
      <c r="R21" s="45">
        <v>60000</v>
      </c>
      <c r="S21" s="32"/>
      <c r="T21" s="46">
        <v>240000</v>
      </c>
      <c r="U21" s="48"/>
    </row>
    <row r="22" spans="1:21" ht="23.25" customHeight="1">
      <c r="A22" s="22"/>
      <c r="B22" s="25"/>
      <c r="C22" s="36"/>
      <c r="D22" s="226"/>
      <c r="E22" s="36"/>
      <c r="F22" s="25"/>
      <c r="G22" s="38"/>
      <c r="H22" s="27"/>
      <c r="I22" s="18"/>
      <c r="J22" s="40"/>
      <c r="K22" s="40"/>
      <c r="L22" s="41"/>
      <c r="M22" s="72"/>
      <c r="N22" s="129"/>
      <c r="O22" s="40"/>
      <c r="P22" s="42"/>
      <c r="Q22" s="40"/>
      <c r="R22" s="42"/>
      <c r="S22" s="40"/>
      <c r="T22" s="42"/>
      <c r="U22" s="43"/>
    </row>
    <row r="23" spans="1:21" s="10" customFormat="1" ht="12" customHeight="1">
      <c r="A23" s="56"/>
      <c r="B23" s="57"/>
      <c r="C23" s="58" t="s">
        <v>27</v>
      </c>
      <c r="D23" s="59"/>
      <c r="E23" s="60"/>
      <c r="F23" s="60"/>
      <c r="G23" s="61">
        <f>SUM(G13,G15,G18,G20,G21)</f>
        <v>2690586</v>
      </c>
      <c r="H23" s="243">
        <f>SUM(H13,H15,H18,H20,H21)</f>
        <v>1930586</v>
      </c>
      <c r="I23" s="245"/>
      <c r="J23" s="243">
        <f>SUM(J13,J15,J18,J20,J21)</f>
        <v>287387</v>
      </c>
      <c r="K23" s="244"/>
      <c r="L23" s="158">
        <f>SUM(L13,L15,L18,L20,L21)</f>
        <v>627199</v>
      </c>
      <c r="M23" s="159"/>
      <c r="N23" s="243">
        <f>SUM(N13,N15,N18,N20,N21)</f>
        <v>1016000</v>
      </c>
      <c r="O23" s="245"/>
      <c r="P23" s="243">
        <f>SUM(P13,P15,P18,P20)</f>
        <v>0</v>
      </c>
      <c r="Q23" s="245"/>
      <c r="R23" s="243">
        <f>SUM(R13,R15,R18,R20,R21)</f>
        <v>165000</v>
      </c>
      <c r="S23" s="245"/>
      <c r="T23" s="243">
        <f>SUM(T13,T15,T18,T20,T21)</f>
        <v>595000</v>
      </c>
      <c r="U23" s="246"/>
    </row>
    <row r="24" spans="1:21" ht="26.25" customHeight="1">
      <c r="A24" s="68">
        <v>6</v>
      </c>
      <c r="B24" s="50">
        <v>600</v>
      </c>
      <c r="C24" s="50">
        <v>60016</v>
      </c>
      <c r="D24" s="70" t="s">
        <v>29</v>
      </c>
      <c r="E24" s="50" t="s">
        <v>10</v>
      </c>
      <c r="F24" s="50" t="s">
        <v>28</v>
      </c>
      <c r="G24" s="65">
        <f aca="true" t="shared" si="0" ref="G24:G31">SUM(H24,P24,R24,T24)</f>
        <v>57500</v>
      </c>
      <c r="H24" s="66">
        <f>SUM(J24:N24)</f>
        <v>57500</v>
      </c>
      <c r="I24" s="51"/>
      <c r="J24" s="53">
        <v>32500</v>
      </c>
      <c r="K24" s="52"/>
      <c r="L24" s="53">
        <v>25000</v>
      </c>
      <c r="M24" s="52" t="s">
        <v>35</v>
      </c>
      <c r="N24" s="53"/>
      <c r="O24" s="71"/>
      <c r="P24" s="54"/>
      <c r="Q24" s="52"/>
      <c r="R24" s="54"/>
      <c r="S24" s="52"/>
      <c r="T24" s="54"/>
      <c r="U24" s="55"/>
    </row>
    <row r="25" spans="1:21" ht="26.25" customHeight="1">
      <c r="A25" s="68">
        <v>7</v>
      </c>
      <c r="B25" s="50">
        <v>600</v>
      </c>
      <c r="C25" s="50">
        <v>60016</v>
      </c>
      <c r="D25" s="70" t="s">
        <v>57</v>
      </c>
      <c r="E25" s="50"/>
      <c r="F25" s="50" t="s">
        <v>28</v>
      </c>
      <c r="G25" s="65">
        <f t="shared" si="0"/>
        <v>90300</v>
      </c>
      <c r="H25" s="27">
        <f>SUM(J25:N25)</f>
        <v>90300</v>
      </c>
      <c r="I25" s="51"/>
      <c r="J25" s="52">
        <v>40300</v>
      </c>
      <c r="K25" s="52"/>
      <c r="L25" s="53">
        <v>50000</v>
      </c>
      <c r="M25" s="52" t="s">
        <v>54</v>
      </c>
      <c r="N25" s="53"/>
      <c r="O25" s="52"/>
      <c r="P25" s="54"/>
      <c r="Q25" s="52"/>
      <c r="R25" s="54"/>
      <c r="S25" s="52"/>
      <c r="T25" s="54"/>
      <c r="U25" s="55"/>
    </row>
    <row r="26" spans="1:21" ht="35.25" customHeight="1">
      <c r="A26" s="62">
        <v>8</v>
      </c>
      <c r="B26" s="23">
        <v>600</v>
      </c>
      <c r="C26" s="23">
        <v>60016</v>
      </c>
      <c r="D26" s="160" t="s">
        <v>65</v>
      </c>
      <c r="E26" s="23" t="s">
        <v>11</v>
      </c>
      <c r="F26" s="23" t="s">
        <v>28</v>
      </c>
      <c r="G26" s="63">
        <f t="shared" si="0"/>
        <v>160000</v>
      </c>
      <c r="H26" s="67">
        <f>SUM(J26,N26)</f>
        <v>160000</v>
      </c>
      <c r="I26" s="44"/>
      <c r="J26" s="32">
        <v>160000</v>
      </c>
      <c r="K26" s="32"/>
      <c r="L26" s="45"/>
      <c r="M26" s="47"/>
      <c r="N26" s="45"/>
      <c r="O26" s="32"/>
      <c r="P26" s="46"/>
      <c r="Q26" s="32"/>
      <c r="R26" s="46"/>
      <c r="S26" s="32"/>
      <c r="T26" s="46"/>
      <c r="U26" s="48"/>
    </row>
    <row r="27" spans="1:21" ht="35.25" customHeight="1">
      <c r="A27" s="62">
        <v>9</v>
      </c>
      <c r="B27" s="23">
        <v>600</v>
      </c>
      <c r="C27" s="207">
        <v>60016</v>
      </c>
      <c r="D27" s="160" t="s">
        <v>80</v>
      </c>
      <c r="E27" s="23"/>
      <c r="F27" s="23" t="s">
        <v>81</v>
      </c>
      <c r="G27" s="63">
        <f>SUM(J27,R27,T27)</f>
        <v>607285</v>
      </c>
      <c r="H27" s="67">
        <f>SUM(J27)</f>
        <v>17000</v>
      </c>
      <c r="I27" s="44"/>
      <c r="J27" s="32">
        <v>17000</v>
      </c>
      <c r="K27" s="32"/>
      <c r="L27" s="45"/>
      <c r="M27" s="47"/>
      <c r="N27" s="45"/>
      <c r="O27" s="32"/>
      <c r="P27" s="46"/>
      <c r="Q27" s="32"/>
      <c r="R27" s="46">
        <v>134821</v>
      </c>
      <c r="S27" s="32"/>
      <c r="T27" s="46">
        <v>455464</v>
      </c>
      <c r="U27" s="48" t="s">
        <v>33</v>
      </c>
    </row>
    <row r="28" spans="1:21" ht="38.25" customHeight="1">
      <c r="A28" s="68">
        <v>10</v>
      </c>
      <c r="B28" s="50">
        <v>600</v>
      </c>
      <c r="C28" s="69">
        <v>60016</v>
      </c>
      <c r="D28" s="170" t="s">
        <v>66</v>
      </c>
      <c r="E28" s="50"/>
      <c r="F28" s="50" t="s">
        <v>28</v>
      </c>
      <c r="G28" s="63">
        <f t="shared" si="0"/>
        <v>15000</v>
      </c>
      <c r="H28" s="67">
        <f>SUM(J28,N28)</f>
        <v>15000</v>
      </c>
      <c r="I28" s="51"/>
      <c r="J28" s="52">
        <v>15000</v>
      </c>
      <c r="K28" s="52"/>
      <c r="L28" s="53"/>
      <c r="M28" s="71"/>
      <c r="N28" s="171"/>
      <c r="O28" s="52"/>
      <c r="P28" s="54"/>
      <c r="Q28" s="52"/>
      <c r="R28" s="54"/>
      <c r="S28" s="52"/>
      <c r="T28" s="54"/>
      <c r="U28" s="55"/>
    </row>
    <row r="29" spans="1:21" ht="43.5" customHeight="1">
      <c r="A29" s="68">
        <v>11</v>
      </c>
      <c r="B29" s="50">
        <v>600</v>
      </c>
      <c r="C29" s="69">
        <v>60016</v>
      </c>
      <c r="D29" s="70" t="s">
        <v>46</v>
      </c>
      <c r="E29" s="50"/>
      <c r="F29" s="50" t="s">
        <v>28</v>
      </c>
      <c r="G29" s="65">
        <f t="shared" si="0"/>
        <v>30000</v>
      </c>
      <c r="H29" s="66">
        <f>SUM(J29,N29)</f>
        <v>30000</v>
      </c>
      <c r="I29" s="51"/>
      <c r="J29" s="52">
        <v>30000</v>
      </c>
      <c r="K29" s="52"/>
      <c r="L29" s="53"/>
      <c r="M29" s="71"/>
      <c r="N29" s="53"/>
      <c r="O29" s="52"/>
      <c r="P29" s="54"/>
      <c r="Q29" s="52"/>
      <c r="R29" s="54"/>
      <c r="S29" s="52"/>
      <c r="T29" s="54"/>
      <c r="U29" s="55"/>
    </row>
    <row r="30" spans="1:21" ht="31.5" customHeight="1">
      <c r="A30" s="68">
        <v>12</v>
      </c>
      <c r="B30" s="50">
        <v>600</v>
      </c>
      <c r="C30" s="69">
        <v>60016</v>
      </c>
      <c r="D30" s="70" t="s">
        <v>98</v>
      </c>
      <c r="E30" s="50"/>
      <c r="F30" s="50" t="s">
        <v>28</v>
      </c>
      <c r="G30" s="65">
        <f>SUM(H30)</f>
        <v>25000</v>
      </c>
      <c r="H30" s="66">
        <f>SUM(J30,)</f>
        <v>25000</v>
      </c>
      <c r="I30" s="51"/>
      <c r="J30" s="52">
        <v>25000</v>
      </c>
      <c r="K30" s="52"/>
      <c r="L30" s="53"/>
      <c r="M30" s="71"/>
      <c r="N30" s="53"/>
      <c r="O30" s="52"/>
      <c r="P30" s="54"/>
      <c r="Q30" s="52"/>
      <c r="R30" s="54"/>
      <c r="S30" s="52"/>
      <c r="T30" s="54"/>
      <c r="U30" s="55"/>
    </row>
    <row r="31" spans="1:21" ht="37.5" customHeight="1">
      <c r="A31" s="68">
        <v>13</v>
      </c>
      <c r="B31" s="50">
        <v>600</v>
      </c>
      <c r="C31" s="69">
        <v>60016</v>
      </c>
      <c r="D31" s="70" t="s">
        <v>18</v>
      </c>
      <c r="E31" s="50" t="s">
        <v>10</v>
      </c>
      <c r="F31" s="50" t="s">
        <v>89</v>
      </c>
      <c r="G31" s="65">
        <f t="shared" si="0"/>
        <v>224000</v>
      </c>
      <c r="H31" s="66"/>
      <c r="I31" s="51"/>
      <c r="J31" s="52"/>
      <c r="K31" s="52"/>
      <c r="L31" s="53"/>
      <c r="M31" s="71"/>
      <c r="N31" s="53"/>
      <c r="O31" s="52"/>
      <c r="P31" s="54"/>
      <c r="Q31" s="52"/>
      <c r="R31" s="54">
        <v>112000</v>
      </c>
      <c r="S31" s="52"/>
      <c r="T31" s="54">
        <v>112000</v>
      </c>
      <c r="U31" s="55" t="s">
        <v>35</v>
      </c>
    </row>
    <row r="32" spans="1:21" ht="37.5" customHeight="1">
      <c r="A32" s="68">
        <v>14</v>
      </c>
      <c r="B32" s="50">
        <v>600</v>
      </c>
      <c r="C32" s="69">
        <v>60016</v>
      </c>
      <c r="D32" s="70" t="s">
        <v>88</v>
      </c>
      <c r="E32" s="50"/>
      <c r="F32" s="50" t="s">
        <v>28</v>
      </c>
      <c r="G32" s="65">
        <f>SUM(H32,R32)</f>
        <v>140000</v>
      </c>
      <c r="H32" s="66">
        <f>SUM(J32)</f>
        <v>85000</v>
      </c>
      <c r="I32" s="51"/>
      <c r="J32" s="52">
        <v>85000</v>
      </c>
      <c r="K32" s="71"/>
      <c r="L32" s="52"/>
      <c r="M32" s="71"/>
      <c r="N32" s="53"/>
      <c r="O32" s="71"/>
      <c r="P32" s="81"/>
      <c r="Q32" s="32"/>
      <c r="R32" s="54">
        <v>55000</v>
      </c>
      <c r="S32" s="71"/>
      <c r="T32" s="81"/>
      <c r="U32" s="55"/>
    </row>
    <row r="33" spans="1:21" s="147" customFormat="1" ht="18.75" customHeight="1">
      <c r="A33" s="139"/>
      <c r="B33" s="140"/>
      <c r="C33" s="141" t="s">
        <v>14</v>
      </c>
      <c r="D33" s="142"/>
      <c r="E33" s="140"/>
      <c r="F33" s="140"/>
      <c r="G33" s="143">
        <f>SUM(G24:G32)</f>
        <v>1349085</v>
      </c>
      <c r="H33" s="243">
        <f>SUM(H24:H32)</f>
        <v>479800</v>
      </c>
      <c r="I33" s="245"/>
      <c r="J33" s="224">
        <f>SUM(J24:J32)</f>
        <v>404800</v>
      </c>
      <c r="K33" s="265"/>
      <c r="L33" s="265">
        <f>SUM(L24:L32)</f>
        <v>75000</v>
      </c>
      <c r="M33" s="223"/>
      <c r="N33" s="144">
        <f>SUM(N24:N31)</f>
        <v>0</v>
      </c>
      <c r="O33" s="145"/>
      <c r="P33" s="208">
        <f>SUM(P24:P31)</f>
        <v>0</v>
      </c>
      <c r="Q33" s="208"/>
      <c r="R33" s="144">
        <f>SUM(R24:R32)</f>
        <v>301821</v>
      </c>
      <c r="S33" s="145"/>
      <c r="T33" s="208">
        <f>SUM(T24:T32)</f>
        <v>567464</v>
      </c>
      <c r="U33" s="146"/>
    </row>
    <row r="34" spans="1:21" s="10" customFormat="1" ht="13.5" customHeight="1">
      <c r="A34" s="103">
        <v>15</v>
      </c>
      <c r="B34" s="89">
        <v>754</v>
      </c>
      <c r="C34" s="97">
        <v>75412</v>
      </c>
      <c r="D34" s="227" t="s">
        <v>90</v>
      </c>
      <c r="E34" s="98"/>
      <c r="F34" s="89" t="s">
        <v>28</v>
      </c>
      <c r="G34" s="116">
        <f>SUM(H34,P34)</f>
        <v>80000</v>
      </c>
      <c r="H34" s="117">
        <f>SUM(J34)</f>
        <v>40000</v>
      </c>
      <c r="I34" s="99"/>
      <c r="J34" s="100">
        <v>40000</v>
      </c>
      <c r="K34" s="77"/>
      <c r="L34" s="100"/>
      <c r="M34" s="101"/>
      <c r="N34" s="100"/>
      <c r="O34" s="47"/>
      <c r="P34" s="100">
        <v>40000</v>
      </c>
      <c r="Q34" s="77" t="s">
        <v>91</v>
      </c>
      <c r="R34" s="100"/>
      <c r="S34" s="77"/>
      <c r="T34" s="100"/>
      <c r="U34" s="119"/>
    </row>
    <row r="35" spans="1:21" s="10" customFormat="1" ht="36.75" customHeight="1">
      <c r="A35" s="111"/>
      <c r="B35" s="90"/>
      <c r="C35" s="91"/>
      <c r="D35" s="228"/>
      <c r="E35" s="86"/>
      <c r="F35" s="90"/>
      <c r="G35" s="110"/>
      <c r="H35" s="200"/>
      <c r="I35" s="92"/>
      <c r="J35" s="93"/>
      <c r="K35" s="96"/>
      <c r="L35" s="93"/>
      <c r="M35" s="94"/>
      <c r="N35" s="93"/>
      <c r="O35" s="94"/>
      <c r="P35" s="93"/>
      <c r="Q35" s="94"/>
      <c r="R35" s="93"/>
      <c r="S35" s="96"/>
      <c r="T35" s="93"/>
      <c r="U35" s="120"/>
    </row>
    <row r="36" spans="1:21" s="10" customFormat="1" ht="47.25" customHeight="1">
      <c r="A36" s="111">
        <v>16</v>
      </c>
      <c r="B36" s="90">
        <v>754</v>
      </c>
      <c r="C36" s="91">
        <v>75404</v>
      </c>
      <c r="D36" s="198" t="s">
        <v>77</v>
      </c>
      <c r="E36" s="199"/>
      <c r="F36" s="90" t="s">
        <v>28</v>
      </c>
      <c r="G36" s="116">
        <f>SUM(H36,P36)</f>
        <v>13000</v>
      </c>
      <c r="H36" s="117">
        <f>SUM(J36,N36)</f>
        <v>13000</v>
      </c>
      <c r="I36" s="92"/>
      <c r="J36" s="93">
        <v>13000</v>
      </c>
      <c r="K36" s="96"/>
      <c r="L36" s="93"/>
      <c r="M36" s="94"/>
      <c r="N36" s="93"/>
      <c r="O36" s="96"/>
      <c r="P36" s="93"/>
      <c r="Q36" s="95"/>
      <c r="R36" s="93"/>
      <c r="S36" s="96"/>
      <c r="T36" s="93"/>
      <c r="U36" s="120"/>
    </row>
    <row r="37" spans="1:21" ht="18.75" customHeight="1">
      <c r="A37" s="139"/>
      <c r="B37" s="140"/>
      <c r="C37" s="141" t="s">
        <v>14</v>
      </c>
      <c r="D37" s="142">
        <v>754</v>
      </c>
      <c r="E37" s="140"/>
      <c r="F37" s="140"/>
      <c r="G37" s="143">
        <f>SUM(G34:G36)</f>
        <v>93000</v>
      </c>
      <c r="H37" s="243">
        <f>SUM(H34:H36)</f>
        <v>53000</v>
      </c>
      <c r="I37" s="245"/>
      <c r="J37" s="224">
        <f>SUM(J34:J36)</f>
        <v>53000</v>
      </c>
      <c r="K37" s="223"/>
      <c r="L37" s="265">
        <f>SUM(L34:L36)</f>
        <v>0</v>
      </c>
      <c r="M37" s="223"/>
      <c r="N37" s="144">
        <f>SUM(N29:N36)</f>
        <v>0</v>
      </c>
      <c r="O37" s="145"/>
      <c r="P37" s="144">
        <f>SUM(P34:P36)</f>
        <v>40000</v>
      </c>
      <c r="Q37" s="145"/>
      <c r="R37" s="144"/>
      <c r="S37" s="145"/>
      <c r="T37" s="144"/>
      <c r="U37" s="55"/>
    </row>
    <row r="38" spans="1:21" ht="24.75" customHeight="1">
      <c r="A38" s="22">
        <v>17</v>
      </c>
      <c r="B38" s="25">
        <v>750</v>
      </c>
      <c r="C38" s="161">
        <v>75023</v>
      </c>
      <c r="D38" s="162" t="s">
        <v>62</v>
      </c>
      <c r="E38" s="163"/>
      <c r="F38" s="25" t="s">
        <v>28</v>
      </c>
      <c r="G38" s="172">
        <f>SUM(H38,P38,R38,T38,P38)</f>
        <v>15000</v>
      </c>
      <c r="H38" s="27">
        <f>SUM(J38,N38)</f>
        <v>15000</v>
      </c>
      <c r="I38" s="73"/>
      <c r="J38" s="75">
        <v>15000</v>
      </c>
      <c r="K38" s="74"/>
      <c r="L38" s="75"/>
      <c r="M38" s="166"/>
      <c r="N38" s="164"/>
      <c r="O38" s="74"/>
      <c r="P38" s="165"/>
      <c r="Q38" s="118"/>
      <c r="R38" s="33"/>
      <c r="S38" s="74"/>
      <c r="T38" s="33"/>
      <c r="U38" s="76"/>
    </row>
    <row r="39" spans="1:21" s="147" customFormat="1" ht="15.75" customHeight="1">
      <c r="A39" s="174"/>
      <c r="B39" s="177"/>
      <c r="C39" s="141" t="s">
        <v>63</v>
      </c>
      <c r="D39" s="178"/>
      <c r="E39" s="179"/>
      <c r="F39" s="140"/>
      <c r="G39" s="143">
        <f>SUM(G38:G38)</f>
        <v>15000</v>
      </c>
      <c r="H39" s="224">
        <f>SUM(H38:H38)</f>
        <v>15000</v>
      </c>
      <c r="I39" s="223"/>
      <c r="J39" s="224">
        <f>SUM(J38:J38)</f>
        <v>15000</v>
      </c>
      <c r="K39" s="223"/>
      <c r="L39" s="224">
        <f>SUM(L38:L38)</f>
        <v>0</v>
      </c>
      <c r="M39" s="223"/>
      <c r="N39" s="224">
        <f>SUM(N38:N38)</f>
        <v>0</v>
      </c>
      <c r="O39" s="223"/>
      <c r="P39" s="224">
        <f>SUM(P38:P38)</f>
        <v>0</v>
      </c>
      <c r="Q39" s="223"/>
      <c r="R39" s="224">
        <f>SUM(R38:R38)</f>
        <v>0</v>
      </c>
      <c r="S39" s="223"/>
      <c r="T39" s="224">
        <f>SUM(T38:T38)</f>
        <v>0</v>
      </c>
      <c r="U39" s="233"/>
    </row>
    <row r="40" spans="1:21" ht="36" customHeight="1">
      <c r="A40" s="22">
        <v>18</v>
      </c>
      <c r="B40" s="25">
        <v>801</v>
      </c>
      <c r="C40" s="25">
        <v>80101</v>
      </c>
      <c r="D40" s="64" t="s">
        <v>19</v>
      </c>
      <c r="E40" s="25" t="s">
        <v>10</v>
      </c>
      <c r="F40" s="25" t="s">
        <v>30</v>
      </c>
      <c r="G40" s="26">
        <f>SUM(H40,P40,R40,T40)</f>
        <v>48513</v>
      </c>
      <c r="H40" s="27">
        <f>SUM(J40,N40)</f>
        <v>48513</v>
      </c>
      <c r="I40" s="73"/>
      <c r="J40" s="75">
        <v>48513</v>
      </c>
      <c r="K40" s="95"/>
      <c r="L40" s="148"/>
      <c r="M40" s="149"/>
      <c r="N40" s="75"/>
      <c r="O40" s="74"/>
      <c r="P40" s="33"/>
      <c r="Q40" s="166"/>
      <c r="R40" s="33"/>
      <c r="S40" s="74"/>
      <c r="T40" s="33"/>
      <c r="U40" s="76"/>
    </row>
    <row r="41" spans="1:21" ht="15.75" customHeight="1">
      <c r="A41" s="121">
        <v>19</v>
      </c>
      <c r="B41" s="23"/>
      <c r="C41" s="78"/>
      <c r="D41" s="231" t="s">
        <v>31</v>
      </c>
      <c r="E41" s="78"/>
      <c r="F41" s="78"/>
      <c r="G41" s="63">
        <f>SUM(H41,R41,T41)</f>
        <v>1100000</v>
      </c>
      <c r="H41" s="79">
        <f>SUM(J41,N41)</f>
        <v>50000</v>
      </c>
      <c r="I41" s="80"/>
      <c r="J41" s="45">
        <v>50000</v>
      </c>
      <c r="K41" s="47"/>
      <c r="L41" s="32"/>
      <c r="M41" s="32"/>
      <c r="N41" s="45"/>
      <c r="O41" s="32"/>
      <c r="P41" s="46"/>
      <c r="Q41" s="47"/>
      <c r="R41" s="81">
        <v>115000</v>
      </c>
      <c r="S41" s="32"/>
      <c r="T41" s="46">
        <v>935000</v>
      </c>
      <c r="U41" s="48" t="s">
        <v>33</v>
      </c>
    </row>
    <row r="42" spans="1:21" ht="33" customHeight="1">
      <c r="A42" s="122"/>
      <c r="B42" s="36">
        <v>801</v>
      </c>
      <c r="C42" s="82">
        <v>80101</v>
      </c>
      <c r="D42" s="232"/>
      <c r="E42" s="82"/>
      <c r="F42" s="82" t="s">
        <v>28</v>
      </c>
      <c r="G42" s="38"/>
      <c r="H42" s="83"/>
      <c r="I42" s="84"/>
      <c r="J42" s="41"/>
      <c r="K42" s="72"/>
      <c r="L42" s="40"/>
      <c r="M42" s="40"/>
      <c r="N42" s="41"/>
      <c r="O42" s="40"/>
      <c r="P42" s="42"/>
      <c r="Q42" s="72"/>
      <c r="R42" s="85"/>
      <c r="S42" s="40"/>
      <c r="T42" s="42"/>
      <c r="U42" s="43"/>
    </row>
    <row r="43" spans="1:21" ht="33.75" customHeight="1">
      <c r="A43" s="124">
        <v>20</v>
      </c>
      <c r="B43" s="50">
        <v>801</v>
      </c>
      <c r="C43" s="105">
        <v>80101</v>
      </c>
      <c r="D43" s="70" t="s">
        <v>47</v>
      </c>
      <c r="E43" s="105"/>
      <c r="F43" s="105" t="s">
        <v>28</v>
      </c>
      <c r="G43" s="65">
        <f>SUM(H43,P43,R43,T43)</f>
        <v>7900</v>
      </c>
      <c r="H43" s="156">
        <f>SUM(J43,N43)</f>
        <v>7900</v>
      </c>
      <c r="I43" s="157"/>
      <c r="J43" s="53">
        <v>7900</v>
      </c>
      <c r="K43" s="71"/>
      <c r="L43" s="52"/>
      <c r="M43" s="52"/>
      <c r="N43" s="53"/>
      <c r="O43" s="52"/>
      <c r="P43" s="54"/>
      <c r="Q43" s="52"/>
      <c r="R43" s="54"/>
      <c r="S43" s="52"/>
      <c r="T43" s="54"/>
      <c r="U43" s="55"/>
    </row>
    <row r="44" spans="1:21" ht="35.25" customHeight="1">
      <c r="A44" s="124">
        <v>21</v>
      </c>
      <c r="B44" s="50">
        <v>801</v>
      </c>
      <c r="C44" s="105">
        <v>80101</v>
      </c>
      <c r="D44" s="70" t="s">
        <v>48</v>
      </c>
      <c r="E44" s="105"/>
      <c r="F44" s="105" t="s">
        <v>28</v>
      </c>
      <c r="G44" s="65">
        <f>SUM(H44,P44,R44,T44)</f>
        <v>4500</v>
      </c>
      <c r="H44" s="66">
        <f>SUM(J44,N44)</f>
        <v>4500</v>
      </c>
      <c r="I44" s="51"/>
      <c r="J44" s="53">
        <v>4500</v>
      </c>
      <c r="K44" s="71"/>
      <c r="L44" s="52"/>
      <c r="M44" s="52"/>
      <c r="N44" s="53"/>
      <c r="O44" s="52"/>
      <c r="P44" s="54"/>
      <c r="Q44" s="52"/>
      <c r="R44" s="54"/>
      <c r="S44" s="52"/>
      <c r="T44" s="54"/>
      <c r="U44" s="55"/>
    </row>
    <row r="45" spans="1:21" ht="55.5" customHeight="1">
      <c r="A45" s="124">
        <v>22</v>
      </c>
      <c r="B45" s="50">
        <v>801</v>
      </c>
      <c r="C45" s="105">
        <v>80101</v>
      </c>
      <c r="D45" s="70" t="s">
        <v>60</v>
      </c>
      <c r="E45" s="105"/>
      <c r="F45" s="105" t="s">
        <v>28</v>
      </c>
      <c r="G45" s="65">
        <f>SUM(H45,P45,R45,T45)</f>
        <v>12800</v>
      </c>
      <c r="H45" s="66">
        <f>SUM(J45:N45)</f>
        <v>12800</v>
      </c>
      <c r="I45" s="51"/>
      <c r="J45" s="53">
        <v>7000</v>
      </c>
      <c r="K45" s="71"/>
      <c r="L45" s="52">
        <v>5800</v>
      </c>
      <c r="M45" s="52" t="s">
        <v>61</v>
      </c>
      <c r="N45" s="53"/>
      <c r="O45" s="52"/>
      <c r="P45" s="54"/>
      <c r="Q45" s="71"/>
      <c r="R45" s="54"/>
      <c r="S45" s="52"/>
      <c r="T45" s="54"/>
      <c r="U45" s="55"/>
    </row>
    <row r="46" spans="1:21" ht="39" customHeight="1">
      <c r="A46" s="124">
        <v>23</v>
      </c>
      <c r="B46" s="50">
        <v>801</v>
      </c>
      <c r="C46" s="105">
        <v>80101</v>
      </c>
      <c r="D46" s="70" t="s">
        <v>79</v>
      </c>
      <c r="E46" s="105"/>
      <c r="F46" s="105" t="s">
        <v>28</v>
      </c>
      <c r="G46" s="65">
        <f>SUM(H46)</f>
        <v>23000</v>
      </c>
      <c r="H46" s="66">
        <f>SUM(J46,L46,N46)</f>
        <v>23000</v>
      </c>
      <c r="I46" s="51"/>
      <c r="J46" s="53">
        <v>16000</v>
      </c>
      <c r="K46" s="71"/>
      <c r="L46" s="52">
        <v>7000</v>
      </c>
      <c r="M46" s="32" t="s">
        <v>76</v>
      </c>
      <c r="N46" s="53"/>
      <c r="O46" s="52"/>
      <c r="P46" s="54"/>
      <c r="Q46" s="71"/>
      <c r="R46" s="54"/>
      <c r="S46" s="52"/>
      <c r="T46" s="54"/>
      <c r="U46" s="55"/>
    </row>
    <row r="47" spans="1:21" ht="12.75" customHeight="1">
      <c r="A47" s="123">
        <v>24</v>
      </c>
      <c r="B47" s="23">
        <v>801</v>
      </c>
      <c r="C47" s="130">
        <v>80101</v>
      </c>
      <c r="D47" s="225" t="s">
        <v>94</v>
      </c>
      <c r="E47" s="104"/>
      <c r="F47" s="78" t="s">
        <v>81</v>
      </c>
      <c r="G47" s="63">
        <f>SUM(H47,P47,R47,T47)</f>
        <v>56200</v>
      </c>
      <c r="H47" s="67">
        <f>SUM(J47:N47)</f>
        <v>10400</v>
      </c>
      <c r="I47" s="73"/>
      <c r="J47" s="74">
        <v>10400</v>
      </c>
      <c r="K47" s="74"/>
      <c r="L47" s="45"/>
      <c r="M47" s="47"/>
      <c r="N47" s="45"/>
      <c r="O47" s="74"/>
      <c r="P47" s="33"/>
      <c r="Q47" s="74"/>
      <c r="R47" s="33">
        <v>3700</v>
      </c>
      <c r="S47" s="74"/>
      <c r="T47" s="33">
        <v>42100</v>
      </c>
      <c r="U47" s="76"/>
    </row>
    <row r="48" spans="1:21" ht="38.25" customHeight="1">
      <c r="A48" s="123"/>
      <c r="B48" s="25"/>
      <c r="C48" s="104"/>
      <c r="D48" s="226"/>
      <c r="E48" s="104"/>
      <c r="F48" s="104"/>
      <c r="G48" s="26"/>
      <c r="H48" s="27"/>
      <c r="I48" s="73"/>
      <c r="J48" s="74"/>
      <c r="K48" s="74"/>
      <c r="L48" s="75"/>
      <c r="M48" s="72"/>
      <c r="N48" s="129"/>
      <c r="O48" s="74"/>
      <c r="P48" s="33"/>
      <c r="Q48" s="74"/>
      <c r="R48" s="33"/>
      <c r="S48" s="74"/>
      <c r="T48" s="33" t="s">
        <v>95</v>
      </c>
      <c r="U48" s="76"/>
    </row>
    <row r="49" spans="1:21" ht="45" customHeight="1">
      <c r="A49" s="62">
        <v>25</v>
      </c>
      <c r="B49" s="23">
        <v>801</v>
      </c>
      <c r="C49" s="23">
        <v>80110</v>
      </c>
      <c r="D49" s="24" t="s">
        <v>71</v>
      </c>
      <c r="E49" s="23" t="s">
        <v>10</v>
      </c>
      <c r="F49" s="23" t="s">
        <v>81</v>
      </c>
      <c r="G49" s="63">
        <f>SUM(H49,P49,R49,T49)</f>
        <v>181359</v>
      </c>
      <c r="H49" s="67">
        <f>SUM(J49:N49)</f>
        <v>8000</v>
      </c>
      <c r="I49" s="44"/>
      <c r="J49" s="32">
        <v>8000</v>
      </c>
      <c r="K49" s="32"/>
      <c r="L49" s="45"/>
      <c r="M49" s="166"/>
      <c r="N49" s="45"/>
      <c r="O49" s="32"/>
      <c r="P49" s="46"/>
      <c r="Q49" s="32"/>
      <c r="R49" s="46">
        <v>53359</v>
      </c>
      <c r="S49" s="32"/>
      <c r="T49" s="46">
        <v>120000</v>
      </c>
      <c r="U49" s="48" t="s">
        <v>82</v>
      </c>
    </row>
    <row r="50" spans="1:21" ht="25.5" customHeight="1">
      <c r="A50" s="35"/>
      <c r="B50" s="36"/>
      <c r="C50" s="36"/>
      <c r="D50" s="37"/>
      <c r="E50" s="36"/>
      <c r="F50" s="36"/>
      <c r="G50" s="38"/>
      <c r="H50" s="39"/>
      <c r="I50" s="18"/>
      <c r="J50" s="40"/>
      <c r="K50" s="40"/>
      <c r="L50" s="41"/>
      <c r="M50" s="72"/>
      <c r="N50" s="41"/>
      <c r="O50" s="40"/>
      <c r="P50" s="42"/>
      <c r="Q50" s="40"/>
      <c r="R50" s="42"/>
      <c r="S50" s="40"/>
      <c r="T50" s="42"/>
      <c r="U50" s="43"/>
    </row>
    <row r="51" spans="1:21" ht="49.5" customHeight="1">
      <c r="A51" s="68">
        <v>26</v>
      </c>
      <c r="B51" s="50">
        <v>801</v>
      </c>
      <c r="C51" s="50">
        <v>80101</v>
      </c>
      <c r="D51" s="215" t="s">
        <v>78</v>
      </c>
      <c r="E51" s="50"/>
      <c r="F51" s="50" t="s">
        <v>28</v>
      </c>
      <c r="G51" s="65">
        <f>SUM(H51,P51,R51,T51)</f>
        <v>20000</v>
      </c>
      <c r="H51" s="214">
        <f>SUM(J51,N51)</f>
        <v>20000</v>
      </c>
      <c r="I51" s="51"/>
      <c r="J51" s="52">
        <v>20000</v>
      </c>
      <c r="K51" s="52"/>
      <c r="L51" s="53"/>
      <c r="M51" s="52"/>
      <c r="N51" s="53"/>
      <c r="O51" s="52"/>
      <c r="P51" s="54"/>
      <c r="Q51" s="52"/>
      <c r="R51" s="54"/>
      <c r="S51" s="52"/>
      <c r="T51" s="54"/>
      <c r="U51" s="55"/>
    </row>
    <row r="52" spans="1:21" ht="15.75" customHeight="1">
      <c r="A52" s="56"/>
      <c r="B52" s="60"/>
      <c r="C52" s="58" t="s">
        <v>15</v>
      </c>
      <c r="D52" s="57"/>
      <c r="E52" s="50"/>
      <c r="F52" s="60"/>
      <c r="G52" s="61">
        <f>SUM(G40:G51)</f>
        <v>1454272</v>
      </c>
      <c r="H52" s="243">
        <f>SUM(H40:H51)</f>
        <v>185113</v>
      </c>
      <c r="I52" s="245"/>
      <c r="J52" s="243">
        <f>SUM(J40:J49,J51)</f>
        <v>172313</v>
      </c>
      <c r="K52" s="244"/>
      <c r="L52" s="243">
        <f>SUM(L40:L49)</f>
        <v>12800</v>
      </c>
      <c r="M52" s="244"/>
      <c r="N52" s="243">
        <f>SUM(N40:N51)</f>
        <v>0</v>
      </c>
      <c r="O52" s="245"/>
      <c r="P52" s="243">
        <f>SUM(P40:P51)</f>
        <v>0</v>
      </c>
      <c r="Q52" s="245"/>
      <c r="R52" s="243">
        <f>SUM(R40:R49)</f>
        <v>172059</v>
      </c>
      <c r="S52" s="245"/>
      <c r="T52" s="243">
        <f>SUM(T40:T49)</f>
        <v>1097100</v>
      </c>
      <c r="U52" s="246"/>
    </row>
    <row r="53" spans="1:21" s="16" customFormat="1" ht="19.5" customHeight="1">
      <c r="A53" s="62">
        <v>27</v>
      </c>
      <c r="B53" s="23">
        <v>851</v>
      </c>
      <c r="C53" s="125">
        <v>85121</v>
      </c>
      <c r="D53" s="229" t="s">
        <v>20</v>
      </c>
      <c r="E53" s="23" t="s">
        <v>10</v>
      </c>
      <c r="F53" s="23" t="s">
        <v>32</v>
      </c>
      <c r="G53" s="63">
        <f>SUM(H53,P53)</f>
        <v>22000</v>
      </c>
      <c r="H53" s="67">
        <f>SUM(J53,L53,L54)</f>
        <v>22000</v>
      </c>
      <c r="I53" s="44"/>
      <c r="J53" s="126">
        <v>8000</v>
      </c>
      <c r="K53" s="126"/>
      <c r="L53" s="127">
        <v>14000</v>
      </c>
      <c r="M53" s="176"/>
      <c r="N53" s="127"/>
      <c r="O53" s="126"/>
      <c r="P53" s="127"/>
      <c r="Q53" s="126"/>
      <c r="R53" s="127"/>
      <c r="S53" s="126"/>
      <c r="T53" s="127"/>
      <c r="U53" s="128"/>
    </row>
    <row r="54" spans="1:21" s="16" customFormat="1" ht="35.25" customHeight="1">
      <c r="A54" s="106"/>
      <c r="B54" s="107"/>
      <c r="C54" s="108"/>
      <c r="D54" s="230"/>
      <c r="E54" s="109"/>
      <c r="F54" s="115"/>
      <c r="G54" s="110"/>
      <c r="H54" s="221"/>
      <c r="I54" s="222"/>
      <c r="J54" s="148"/>
      <c r="K54" s="149"/>
      <c r="L54" s="188" t="s">
        <v>102</v>
      </c>
      <c r="M54" s="95" t="s">
        <v>101</v>
      </c>
      <c r="N54" s="148"/>
      <c r="O54" s="149"/>
      <c r="P54" s="150"/>
      <c r="Q54" s="151"/>
      <c r="R54" s="148"/>
      <c r="S54" s="149"/>
      <c r="T54" s="148"/>
      <c r="U54" s="152"/>
    </row>
    <row r="55" spans="1:21" s="16" customFormat="1" ht="36" customHeight="1">
      <c r="A55" s="131">
        <v>28</v>
      </c>
      <c r="B55" s="102">
        <v>900</v>
      </c>
      <c r="C55" s="132">
        <v>90003</v>
      </c>
      <c r="D55" s="112" t="s">
        <v>49</v>
      </c>
      <c r="E55" s="113"/>
      <c r="F55" s="133" t="s">
        <v>50</v>
      </c>
      <c r="G55" s="65">
        <f>SUM(H55,P55,R55,T55)</f>
        <v>25240</v>
      </c>
      <c r="H55" s="238">
        <f>SUM(J55,N55)</f>
        <v>25240</v>
      </c>
      <c r="I55" s="239"/>
      <c r="J55" s="137">
        <v>25240</v>
      </c>
      <c r="K55" s="138"/>
      <c r="L55" s="167"/>
      <c r="M55" s="167"/>
      <c r="N55" s="137"/>
      <c r="O55" s="138"/>
      <c r="P55" s="137"/>
      <c r="Q55" s="138"/>
      <c r="R55" s="137"/>
      <c r="S55" s="138"/>
      <c r="T55" s="137"/>
      <c r="U55" s="135"/>
    </row>
    <row r="56" spans="1:21" s="16" customFormat="1" ht="33" customHeight="1">
      <c r="A56" s="87">
        <v>29</v>
      </c>
      <c r="B56" s="134">
        <v>900</v>
      </c>
      <c r="C56" s="88">
        <v>90015</v>
      </c>
      <c r="D56" s="114" t="s">
        <v>55</v>
      </c>
      <c r="E56" s="136"/>
      <c r="F56" s="114" t="s">
        <v>89</v>
      </c>
      <c r="G56" s="65">
        <f>SUM(H56,P56,R56,T56)</f>
        <v>25000</v>
      </c>
      <c r="H56" s="238">
        <f>SUM(J56,N56)</f>
        <v>8000</v>
      </c>
      <c r="I56" s="239"/>
      <c r="J56" s="137">
        <v>8000</v>
      </c>
      <c r="K56" s="138"/>
      <c r="L56" s="167"/>
      <c r="M56" s="167"/>
      <c r="N56" s="137"/>
      <c r="O56" s="138"/>
      <c r="P56" s="137"/>
      <c r="Q56" s="138"/>
      <c r="R56" s="137">
        <v>17000</v>
      </c>
      <c r="S56" s="138"/>
      <c r="T56" s="137"/>
      <c r="U56" s="135"/>
    </row>
    <row r="57" spans="1:21" ht="15.75" customHeight="1">
      <c r="A57" s="56"/>
      <c r="B57" s="98"/>
      <c r="C57" s="153" t="s">
        <v>58</v>
      </c>
      <c r="D57" s="154"/>
      <c r="E57" s="23"/>
      <c r="F57" s="98"/>
      <c r="G57" s="155">
        <f>SUM(G55:G56)</f>
        <v>50240</v>
      </c>
      <c r="H57" s="234">
        <f>SUM(H55:H56)</f>
        <v>33240</v>
      </c>
      <c r="I57" s="235"/>
      <c r="J57" s="234">
        <f>SUM(J55:J56)</f>
        <v>33240</v>
      </c>
      <c r="K57" s="235"/>
      <c r="L57" s="234">
        <f>SUM(L55:L56)</f>
        <v>0</v>
      </c>
      <c r="M57" s="235"/>
      <c r="N57" s="234">
        <f>SUM(N55:N56)</f>
        <v>0</v>
      </c>
      <c r="O57" s="235"/>
      <c r="P57" s="243">
        <f>SUM(P55:P56)</f>
        <v>0</v>
      </c>
      <c r="Q57" s="245"/>
      <c r="R57" s="234">
        <f>SUM(R55:R56)</f>
        <v>17000</v>
      </c>
      <c r="S57" s="235"/>
      <c r="T57" s="243">
        <f>SUM(T55:T56)</f>
        <v>0</v>
      </c>
      <c r="U57" s="246"/>
    </row>
    <row r="58" spans="1:21" ht="39" customHeight="1">
      <c r="A58" s="219">
        <v>30</v>
      </c>
      <c r="B58" s="212">
        <v>921</v>
      </c>
      <c r="C58" s="132">
        <v>92109</v>
      </c>
      <c r="D58" s="213" t="s">
        <v>72</v>
      </c>
      <c r="E58" s="23"/>
      <c r="F58" s="211" t="s">
        <v>28</v>
      </c>
      <c r="G58" s="65">
        <f>SUM(H58,P58,R58,T58)</f>
        <v>247000</v>
      </c>
      <c r="H58" s="240">
        <f>SUM(J58,L58)</f>
        <v>2600</v>
      </c>
      <c r="I58" s="241"/>
      <c r="J58" s="100">
        <v>2600</v>
      </c>
      <c r="K58" s="101"/>
      <c r="L58" s="100"/>
      <c r="M58" s="101"/>
      <c r="N58" s="100"/>
      <c r="O58" s="101"/>
      <c r="P58" s="188"/>
      <c r="Q58" s="95"/>
      <c r="R58" s="100">
        <v>82400</v>
      </c>
      <c r="S58" s="101"/>
      <c r="T58" s="95">
        <v>162000</v>
      </c>
      <c r="U58" s="173" t="s">
        <v>82</v>
      </c>
    </row>
    <row r="59" spans="1:21" ht="60" customHeight="1">
      <c r="A59" s="139">
        <v>31</v>
      </c>
      <c r="B59" s="211">
        <v>921</v>
      </c>
      <c r="C59" s="218">
        <v>92116</v>
      </c>
      <c r="D59" s="217" t="s">
        <v>92</v>
      </c>
      <c r="E59" s="201"/>
      <c r="F59" s="90" t="s">
        <v>93</v>
      </c>
      <c r="G59" s="180">
        <f>SUM(H59,P59,R59,T59,P59)</f>
        <v>300000</v>
      </c>
      <c r="H59" s="66">
        <f>SUM(J59,N59)</f>
        <v>20000</v>
      </c>
      <c r="I59" s="202"/>
      <c r="J59" s="137">
        <v>20000</v>
      </c>
      <c r="K59" s="205"/>
      <c r="L59" s="204"/>
      <c r="M59" s="205"/>
      <c r="N59" s="203"/>
      <c r="O59" s="204"/>
      <c r="P59" s="203"/>
      <c r="Q59" s="204"/>
      <c r="R59" s="137">
        <v>55000</v>
      </c>
      <c r="S59" s="204"/>
      <c r="T59" s="137">
        <v>225000</v>
      </c>
      <c r="U59" s="206" t="s">
        <v>33</v>
      </c>
    </row>
    <row r="60" spans="1:21" ht="35.25" customHeight="1">
      <c r="A60" s="210">
        <v>32</v>
      </c>
      <c r="B60" s="209">
        <v>921</v>
      </c>
      <c r="C60" s="88">
        <v>92105</v>
      </c>
      <c r="D60" s="196" t="s">
        <v>67</v>
      </c>
      <c r="E60" s="136"/>
      <c r="F60" s="114" t="s">
        <v>28</v>
      </c>
      <c r="G60" s="65">
        <f>SUM(H60,O60,Q60,S60)</f>
        <v>11000</v>
      </c>
      <c r="H60" s="238">
        <f>SUM(J60,L60)</f>
        <v>11000</v>
      </c>
      <c r="I60" s="239"/>
      <c r="J60" s="137">
        <v>11000</v>
      </c>
      <c r="K60" s="138"/>
      <c r="L60" s="137"/>
      <c r="M60" s="138"/>
      <c r="N60" s="137"/>
      <c r="O60" s="138"/>
      <c r="P60" s="197"/>
      <c r="Q60" s="167"/>
      <c r="R60" s="137"/>
      <c r="S60" s="138"/>
      <c r="T60" s="167"/>
      <c r="U60" s="220"/>
    </row>
    <row r="61" spans="1:21" ht="18.75" customHeight="1">
      <c r="A61" s="210"/>
      <c r="B61" s="134"/>
      <c r="C61" s="58" t="s">
        <v>73</v>
      </c>
      <c r="D61" s="196"/>
      <c r="E61" s="136"/>
      <c r="F61" s="114"/>
      <c r="G61" s="144">
        <f>SUM(G58:G60)</f>
        <v>558000</v>
      </c>
      <c r="H61" s="144">
        <f>SUM(H58:H60)</f>
        <v>33600</v>
      </c>
      <c r="I61" s="208"/>
      <c r="J61" s="144">
        <f aca="true" t="shared" si="1" ref="J61:T61">SUM(J58:J60)</f>
        <v>33600</v>
      </c>
      <c r="K61" s="208"/>
      <c r="L61" s="144">
        <f t="shared" si="1"/>
        <v>0</v>
      </c>
      <c r="M61" s="208"/>
      <c r="N61" s="144">
        <f t="shared" si="1"/>
        <v>0</v>
      </c>
      <c r="O61" s="208"/>
      <c r="P61" s="144">
        <f t="shared" si="1"/>
        <v>0</v>
      </c>
      <c r="Q61" s="208"/>
      <c r="R61" s="144">
        <f t="shared" si="1"/>
        <v>137400</v>
      </c>
      <c r="S61" s="208"/>
      <c r="T61" s="144">
        <f t="shared" si="1"/>
        <v>387000</v>
      </c>
      <c r="U61" s="146"/>
    </row>
    <row r="62" spans="1:21" s="9" customFormat="1" ht="15.75" customHeight="1" thickBot="1">
      <c r="A62" s="189"/>
      <c r="B62" s="190"/>
      <c r="C62" s="190"/>
      <c r="D62" s="191" t="s">
        <v>16</v>
      </c>
      <c r="E62" s="192"/>
      <c r="F62" s="193"/>
      <c r="G62" s="194">
        <f>SUM(G23,G33,G37,G39,G52,G53,G57,G61)</f>
        <v>6232183</v>
      </c>
      <c r="H62" s="236">
        <f>SUM(H23,H33,H37,H39,H52,H53,H57,H61)</f>
        <v>2752339</v>
      </c>
      <c r="I62" s="237"/>
      <c r="J62" s="236">
        <f>SUM(J23,J33,J37,J39,J52,J53,J57,J61)</f>
        <v>1007340</v>
      </c>
      <c r="K62" s="237"/>
      <c r="L62" s="195">
        <f>SUM(L23,L33,L34,L39,L52,L53,L57,L61)</f>
        <v>728999</v>
      </c>
      <c r="M62" s="195"/>
      <c r="N62" s="236">
        <f>SUM(N23,N33,N34,N39,N52,N53,N57,N61)</f>
        <v>1016000</v>
      </c>
      <c r="O62" s="237"/>
      <c r="P62" s="242">
        <f>SUM(P23,P33,P34,P39,P52,P53,P57,P61)</f>
        <v>40000</v>
      </c>
      <c r="Q62" s="242"/>
      <c r="R62" s="236">
        <f>SUM(R23,R33,R34,R39,R52,R53,R57,R61)</f>
        <v>793280</v>
      </c>
      <c r="S62" s="237"/>
      <c r="T62" s="242">
        <f>SUM(T23,T33,T34,T39,T52,T53,T57,T61)</f>
        <v>2646564</v>
      </c>
      <c r="U62" s="237"/>
    </row>
    <row r="63" spans="1:21" ht="10.5" customHeight="1">
      <c r="A63" s="181"/>
      <c r="B63" s="182" t="s">
        <v>13</v>
      </c>
      <c r="C63" s="182"/>
      <c r="D63" s="182"/>
      <c r="E63" s="182"/>
      <c r="F63" s="182"/>
      <c r="G63" s="182" t="s">
        <v>40</v>
      </c>
      <c r="H63" s="183"/>
      <c r="I63" s="182"/>
      <c r="J63" s="184"/>
      <c r="K63" s="182"/>
      <c r="L63" s="182" t="s">
        <v>43</v>
      </c>
      <c r="M63" s="182"/>
      <c r="N63" s="185"/>
      <c r="O63" s="184"/>
      <c r="P63" s="184"/>
      <c r="Q63" s="184"/>
      <c r="R63" s="184"/>
      <c r="S63" s="184"/>
      <c r="T63" s="184"/>
      <c r="U63" s="184"/>
    </row>
    <row r="64" spans="1:21" ht="10.5" customHeight="1">
      <c r="A64" s="182"/>
      <c r="B64" s="182" t="s">
        <v>86</v>
      </c>
      <c r="C64" s="182"/>
      <c r="D64" s="182"/>
      <c r="E64" s="182"/>
      <c r="F64" s="182"/>
      <c r="G64" s="182" t="s">
        <v>103</v>
      </c>
      <c r="H64" s="186"/>
      <c r="I64" s="182"/>
      <c r="J64" s="182"/>
      <c r="K64" s="182"/>
      <c r="L64" s="182" t="s">
        <v>44</v>
      </c>
      <c r="M64" s="182"/>
      <c r="N64" s="186"/>
      <c r="O64" s="182"/>
      <c r="P64" s="182"/>
      <c r="Q64" s="182"/>
      <c r="R64" s="182"/>
      <c r="S64" s="182"/>
      <c r="T64" s="182"/>
      <c r="U64" s="182"/>
    </row>
    <row r="65" spans="1:21" ht="10.5" customHeight="1">
      <c r="A65" s="182"/>
      <c r="B65" s="182" t="s">
        <v>37</v>
      </c>
      <c r="C65" s="182"/>
      <c r="D65" s="182"/>
      <c r="E65" s="182"/>
      <c r="F65" s="182"/>
      <c r="G65" s="182" t="s">
        <v>97</v>
      </c>
      <c r="H65" s="182"/>
      <c r="I65" s="182"/>
      <c r="J65" s="182"/>
      <c r="K65" s="182"/>
      <c r="L65" s="184" t="s">
        <v>56</v>
      </c>
      <c r="M65" s="182"/>
      <c r="N65" s="187"/>
      <c r="O65" s="182"/>
      <c r="P65" s="182"/>
      <c r="Q65" s="182"/>
      <c r="R65" s="182"/>
      <c r="S65" s="182"/>
      <c r="T65" s="182"/>
      <c r="U65" s="182"/>
    </row>
    <row r="66" spans="1:21" ht="10.5" customHeight="1">
      <c r="A66" s="182"/>
      <c r="B66" s="182" t="s">
        <v>38</v>
      </c>
      <c r="C66" s="182"/>
      <c r="D66" s="182"/>
      <c r="E66" s="182"/>
      <c r="F66" s="182"/>
      <c r="G66" s="182" t="s">
        <v>41</v>
      </c>
      <c r="H66" s="182"/>
      <c r="I66" s="182"/>
      <c r="J66" s="182"/>
      <c r="K66" s="182"/>
      <c r="L66" s="182" t="s">
        <v>96</v>
      </c>
      <c r="M66" s="182"/>
      <c r="N66" s="182"/>
      <c r="O66" s="182"/>
      <c r="P66" s="182"/>
      <c r="Q66" s="182"/>
      <c r="R66" s="182"/>
      <c r="S66" s="182"/>
      <c r="T66" s="182"/>
      <c r="U66" s="182"/>
    </row>
    <row r="67" spans="1:21" ht="10.5" customHeight="1">
      <c r="A67" s="182"/>
      <c r="B67" s="182" t="s">
        <v>39</v>
      </c>
      <c r="C67" s="182"/>
      <c r="D67" s="182"/>
      <c r="E67" s="182"/>
      <c r="F67" s="182"/>
      <c r="G67" s="182" t="s">
        <v>42</v>
      </c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1:13" ht="12.75">
      <c r="K68" s="15"/>
      <c r="L68" s="15"/>
      <c r="M68" s="15"/>
    </row>
    <row r="69" ht="15.75">
      <c r="H69" s="17"/>
    </row>
  </sheetData>
  <mergeCells count="70">
    <mergeCell ref="R52:S52"/>
    <mergeCell ref="H56:I56"/>
    <mergeCell ref="J37:K37"/>
    <mergeCell ref="L37:M37"/>
    <mergeCell ref="R39:S39"/>
    <mergeCell ref="L52:M52"/>
    <mergeCell ref="D53:D54"/>
    <mergeCell ref="D41:D42"/>
    <mergeCell ref="T39:U39"/>
    <mergeCell ref="T57:U57"/>
    <mergeCell ref="H52:I52"/>
    <mergeCell ref="P39:Q39"/>
    <mergeCell ref="H54:I54"/>
    <mergeCell ref="H55:I55"/>
    <mergeCell ref="H39:I39"/>
    <mergeCell ref="P52:Q52"/>
    <mergeCell ref="N11:O11"/>
    <mergeCell ref="D21:D22"/>
    <mergeCell ref="D34:D35"/>
    <mergeCell ref="D47:D48"/>
    <mergeCell ref="J33:K33"/>
    <mergeCell ref="J23:K23"/>
    <mergeCell ref="J39:K39"/>
    <mergeCell ref="N39:O39"/>
    <mergeCell ref="H12:I12"/>
    <mergeCell ref="H23:I23"/>
    <mergeCell ref="L33:M33"/>
    <mergeCell ref="L39:M39"/>
    <mergeCell ref="J12:K12"/>
    <mergeCell ref="H33:I33"/>
    <mergeCell ref="H37:I37"/>
    <mergeCell ref="A9:A11"/>
    <mergeCell ref="B9:B11"/>
    <mergeCell ref="C9:C11"/>
    <mergeCell ref="D9:D11"/>
    <mergeCell ref="E9:E11"/>
    <mergeCell ref="F9:F11"/>
    <mergeCell ref="G9:G11"/>
    <mergeCell ref="H9:U9"/>
    <mergeCell ref="R10:U10"/>
    <mergeCell ref="H11:I11"/>
    <mergeCell ref="P11:Q11"/>
    <mergeCell ref="R11:S11"/>
    <mergeCell ref="T11:U11"/>
    <mergeCell ref="J11:K11"/>
    <mergeCell ref="T23:U23"/>
    <mergeCell ref="N23:O23"/>
    <mergeCell ref="P12:Q12"/>
    <mergeCell ref="R12:S12"/>
    <mergeCell ref="T12:U12"/>
    <mergeCell ref="N12:O12"/>
    <mergeCell ref="P23:Q23"/>
    <mergeCell ref="R23:S23"/>
    <mergeCell ref="T62:U62"/>
    <mergeCell ref="P62:Q62"/>
    <mergeCell ref="R62:S62"/>
    <mergeCell ref="J52:K52"/>
    <mergeCell ref="N52:O52"/>
    <mergeCell ref="T52:U52"/>
    <mergeCell ref="J57:K57"/>
    <mergeCell ref="N57:O57"/>
    <mergeCell ref="P57:Q57"/>
    <mergeCell ref="R57:S57"/>
    <mergeCell ref="L57:M57"/>
    <mergeCell ref="N62:O62"/>
    <mergeCell ref="J62:K62"/>
    <mergeCell ref="H57:I57"/>
    <mergeCell ref="H60:I60"/>
    <mergeCell ref="H62:I62"/>
    <mergeCell ref="H58:I58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2005-12-15T08:48:41Z</cp:lastPrinted>
  <dcterms:created xsi:type="dcterms:W3CDTF">2003-09-08T12:28:57Z</dcterms:created>
  <dcterms:modified xsi:type="dcterms:W3CDTF">2005-12-15T12:58:32Z</dcterms:modified>
  <cp:category/>
  <cp:version/>
  <cp:contentType/>
  <cp:contentStatus/>
</cp:coreProperties>
</file>